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Очик маълумотлар\"/>
    </mc:Choice>
  </mc:AlternateContent>
  <bookViews>
    <workbookView xWindow="0" yWindow="0" windowWidth="28800" windowHeight="12285"/>
  </bookViews>
  <sheets>
    <sheet name="1-3- чорак " sheetId="4" r:id="rId1"/>
  </sheets>
  <definedNames>
    <definedName name="_xlnm.Print_Area" localSheetId="0">'1-3- чорак '!$A$2:$L$22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7" i="4" l="1"/>
  <c r="L87" i="4" s="1"/>
  <c r="K85" i="4"/>
  <c r="L85" i="4" s="1"/>
  <c r="K82" i="4"/>
  <c r="L82" i="4" s="1"/>
  <c r="K81" i="4"/>
  <c r="L81" i="4" s="1"/>
  <c r="K49" i="4"/>
  <c r="L49" i="4" s="1"/>
  <c r="K48" i="4"/>
  <c r="L48" i="4" s="1"/>
  <c r="K47" i="4"/>
  <c r="L47" i="4" s="1"/>
  <c r="K46" i="4"/>
  <c r="L46" i="4" s="1"/>
  <c r="K45" i="4"/>
  <c r="L45" i="4" s="1"/>
  <c r="K44" i="4"/>
  <c r="L44" i="4" s="1"/>
  <c r="K43" i="4"/>
  <c r="L43" i="4" s="1"/>
  <c r="K42" i="4"/>
  <c r="L42" i="4" s="1"/>
  <c r="K41" i="4"/>
  <c r="L41" i="4" s="1"/>
  <c r="K40" i="4"/>
  <c r="L40" i="4" s="1"/>
  <c r="K39" i="4"/>
  <c r="L39" i="4" s="1"/>
  <c r="K38" i="4"/>
  <c r="L38" i="4" s="1"/>
  <c r="K37" i="4"/>
  <c r="L37" i="4" s="1"/>
  <c r="K36" i="4"/>
  <c r="L36" i="4" s="1"/>
</calcChain>
</file>

<file path=xl/sharedStrings.xml><?xml version="1.0" encoding="utf-8"?>
<sst xmlns="http://schemas.openxmlformats.org/spreadsheetml/2006/main" count="795" uniqueCount="237">
  <si>
    <t>Т/р</t>
  </si>
  <si>
    <t>Ҳисобот даври</t>
  </si>
  <si>
    <t>Харид қилинган товарлар ва хизматлар номи</t>
  </si>
  <si>
    <t>Молиялаштириш манбаси*</t>
  </si>
  <si>
    <t>Харид жараёнини амалга ошириш тури</t>
  </si>
  <si>
    <t>Лот/шартнома рақами</t>
  </si>
  <si>
    <t>Пудратчи тўғрисида маълумотлар</t>
  </si>
  <si>
    <t>Харид қилинаётган товарлар (хизматлар) ўлчов бирлиги (имконият даражасида)</t>
  </si>
  <si>
    <t>Харид қилинаётган товарлар (хизматлар) миқдори (ҳажми)</t>
  </si>
  <si>
    <t>Битим (шартнома) бўйича товарлар (хизматлар) бир бирлиги нархи (тарифи)</t>
  </si>
  <si>
    <t>Харид қилинган товарлар (хизматлар) жами миқдори (ҳажми) қиймати</t>
  </si>
  <si>
    <t>Пудратчи номи</t>
  </si>
  <si>
    <t>Корхона СТИРи</t>
  </si>
  <si>
    <t>МАЪЛУМОТЛАР</t>
  </si>
  <si>
    <r>
      <t>Бюджет жараёнининг очиқлигини таъминлаш мақсадида расмий веб-сайтларда маълумотларни жойлаштириш тартиби тўғрисидаги </t>
    </r>
    <r>
      <rPr>
        <sz val="12"/>
        <color rgb="FF008080"/>
        <rFont val="Montserrat"/>
      </rPr>
      <t>низомга -5 ИЛОВА</t>
    </r>
  </si>
  <si>
    <t>I-чорак</t>
  </si>
  <si>
    <t>2023 йилда Қишлоқ хўжалиги вазирлиги  томонидан томонидан кам баҳоли ва тез эскирувчи буюмлар харид қилиш учун ўтказилган танловлар (тендерлар) ва амалга оширилган давлат харидлари тўғрисидаги</t>
  </si>
  <si>
    <t>Услуга по заправке и
восстановление картриджей</t>
  </si>
  <si>
    <t>Бюджетдан ташкари</t>
  </si>
  <si>
    <t>Электрон дўкон</t>
  </si>
  <si>
    <t>Бумага для офисной
техники белая</t>
  </si>
  <si>
    <t>Фотобумага для офисной
техники</t>
  </si>
  <si>
    <t>упак</t>
  </si>
  <si>
    <t>Степлер</t>
  </si>
  <si>
    <t>Вода минеральная природная
лечебно-столовая</t>
  </si>
  <si>
    <t>Полиграфическая
продукция</t>
  </si>
  <si>
    <t>Услуга организации курсов по обучению и повышению
квалификации по делопроизводству на узбекском языке</t>
  </si>
  <si>
    <t>чел</t>
  </si>
  <si>
    <t>Букет из живых
цветов</t>
  </si>
  <si>
    <t>Стикер</t>
  </si>
  <si>
    <t>пач</t>
  </si>
  <si>
    <t>Скрепки
металлические</t>
  </si>
  <si>
    <t>Бумага
туалетная</t>
  </si>
  <si>
    <t xml:space="preserve">Бюджетдан </t>
  </si>
  <si>
    <t>Открытки</t>
  </si>
  <si>
    <t xml:space="preserve">Услуга по ремонту и профилактика
копировального аппарата
</t>
  </si>
  <si>
    <t>Авиабилет</t>
  </si>
  <si>
    <t>Тўғридан-тўғри</t>
  </si>
  <si>
    <t>231100221314828/25/23</t>
  </si>
  <si>
    <t>OOO Cosmos FLY-</t>
  </si>
  <si>
    <t>307369129</t>
  </si>
  <si>
    <t>услуга</t>
  </si>
  <si>
    <t>231100221314783/29/23</t>
  </si>
  <si>
    <t>Совук сув</t>
  </si>
  <si>
    <t>231100101324810/32779</t>
  </si>
  <si>
    <t>"MUSAFFO OBI HAYOT" МЧЖ-</t>
  </si>
  <si>
    <t>300472766</t>
  </si>
  <si>
    <t>Услуга</t>
  </si>
  <si>
    <t>231100241305381/1148980</t>
  </si>
  <si>
    <t>"O`ZBEKTELEKOM" АЖ-</t>
  </si>
  <si>
    <t>203366731</t>
  </si>
  <si>
    <t>231100241309297/129</t>
  </si>
  <si>
    <t>ГФС ГКСИ и ТТРУз-</t>
  </si>
  <si>
    <t>200898364</t>
  </si>
  <si>
    <t>231100241300729/170103061941</t>
  </si>
  <si>
    <t>UNIVERSAL MOBILE SYSTEMS МЧЖ-</t>
  </si>
  <si>
    <t>303020732</t>
  </si>
  <si>
    <t>231100241302664/1915492547</t>
  </si>
  <si>
    <t>Темир йўл чиптаси</t>
  </si>
  <si>
    <t>231100221297681/4122-3010</t>
  </si>
  <si>
    <t>"O`ZTEMIRYO`LYO`LOVCHI" АЖ-</t>
  </si>
  <si>
    <t>202472894</t>
  </si>
  <si>
    <t>231100221297280/56</t>
  </si>
  <si>
    <t>АО "UZBEKISTAN AIRWAYS"-</t>
  </si>
  <si>
    <t>306628114</t>
  </si>
  <si>
    <t>231100241291802/1410/170</t>
  </si>
  <si>
    <t>231100241298285/CPIO-3052/VPN</t>
  </si>
  <si>
    <t>231100241298083/1915532472</t>
  </si>
  <si>
    <t>231100241291270/97/М-27</t>
  </si>
  <si>
    <t>Республика махсус алока богламаси ДУК-</t>
  </si>
  <si>
    <t>201440547</t>
  </si>
  <si>
    <t>231100241292335/8</t>
  </si>
  <si>
    <t>Гидрометеорологические услуги</t>
  </si>
  <si>
    <t>231100101301400/04-04/1--2023</t>
  </si>
  <si>
    <t>Центр гидрометеорологической службы при Министерстве по чрезвычайным ситуациям Р-</t>
  </si>
  <si>
    <t>231110081307645/1083184</t>
  </si>
  <si>
    <t>ИП АБДУЛАЗИЗОВ М. А-</t>
  </si>
  <si>
    <t>30404976540013</t>
  </si>
  <si>
    <t>дона</t>
  </si>
  <si>
    <t>231110081274978/1056441</t>
  </si>
  <si>
    <t>"HYDROLIFE BOTTLERS" M CH J-</t>
  </si>
  <si>
    <t>204559521</t>
  </si>
  <si>
    <t>231110081269479/1045687</t>
  </si>
  <si>
    <t>"ELFAYZ SERVICE" МЧЖ-</t>
  </si>
  <si>
    <t>306772357</t>
  </si>
  <si>
    <t>231100101382521/4</t>
  </si>
  <si>
    <t>ООО "Мусаффо Оби Хаёт"-</t>
  </si>
  <si>
    <t>231110081301231/1077913</t>
  </si>
  <si>
    <t>Кадрларни кайта таерлаш ва статистика тадкикотлари маркази-</t>
  </si>
  <si>
    <t>200523428</t>
  </si>
  <si>
    <t>231110081294133/1068295</t>
  </si>
  <si>
    <t>OOO "KOLORPARK"-</t>
  </si>
  <si>
    <t>205353003</t>
  </si>
  <si>
    <t>231100241382721/25</t>
  </si>
  <si>
    <t>"O`ZBEKISTON POCHTASI" АЖ-</t>
  </si>
  <si>
    <t>200833833</t>
  </si>
  <si>
    <t>231100221380191/4/23</t>
  </si>
  <si>
    <t>FLY MARAKAND TRAVEL MAS`ULIYATI CHEKLANGAN JAMIYAT-</t>
  </si>
  <si>
    <t>310153334</t>
  </si>
  <si>
    <t>231110081276096/1051350</t>
  </si>
  <si>
    <t>YaTT XALMUXAMEDOV TIMUR TASHPULATOVICH-</t>
  </si>
  <si>
    <t>32005850480012</t>
  </si>
  <si>
    <t>231110081276286/1051487</t>
  </si>
  <si>
    <t>Ёкубжонов Хикматилло-</t>
  </si>
  <si>
    <t>31011977080047</t>
  </si>
  <si>
    <t>231110081276316/1051510</t>
  </si>
  <si>
    <t>OOO"POWER MAX GROUP"-</t>
  </si>
  <si>
    <t>303055063</t>
  </si>
  <si>
    <t>231110081277136/1052156</t>
  </si>
  <si>
    <t>231100241364157/91-23/РР</t>
  </si>
  <si>
    <t>Обуна</t>
  </si>
  <si>
    <t>231100361342402/4/23-TWP</t>
  </si>
  <si>
    <t>ООО "The World Periodicals"-</t>
  </si>
  <si>
    <t>231100101458584/2023-8</t>
  </si>
  <si>
    <t>Тупрокшунослик ва агрокимё илмий --</t>
  </si>
  <si>
    <t>201603524</t>
  </si>
  <si>
    <t>231100101458629/2023-9</t>
  </si>
  <si>
    <t>231100101459463/2023-1</t>
  </si>
  <si>
    <t>231100101459570/2023-2</t>
  </si>
  <si>
    <t>231100101459952/2023-7</t>
  </si>
  <si>
    <t>231100101460314/2023-6</t>
  </si>
  <si>
    <t>231100101460382/2023-5</t>
  </si>
  <si>
    <t>231100101460617/2023-3</t>
  </si>
  <si>
    <t>231100101460707/2023-4</t>
  </si>
  <si>
    <t>231100101456123/2023-5</t>
  </si>
  <si>
    <t>Ўзбек Давлат ер тузиш илмий-лойихалаш институти Уздаверлойиха-</t>
  </si>
  <si>
    <t>200795153</t>
  </si>
  <si>
    <t>231100101451763/2023-4</t>
  </si>
  <si>
    <t>231100101451721/2023-1</t>
  </si>
  <si>
    <t>231100101451646/2023-2</t>
  </si>
  <si>
    <t>231100101451553/2023-3</t>
  </si>
  <si>
    <t>231100341458487/11</t>
  </si>
  <si>
    <t>Тошкент Давлат Аграр Универстети-</t>
  </si>
  <si>
    <t>201678867</t>
  </si>
  <si>
    <t>231110081348884/1120753</t>
  </si>
  <si>
    <t>ООО MY OFFICE STATIONERY-</t>
  </si>
  <si>
    <t>307048170</t>
  </si>
  <si>
    <t>231100221292622/39Доп1</t>
  </si>
  <si>
    <t>231110081381672/1153269</t>
  </si>
  <si>
    <t>ООО "DISTECH"-</t>
  </si>
  <si>
    <t>306349913</t>
  </si>
  <si>
    <t>231110081379334/1153269</t>
  </si>
  <si>
    <t>231100221469005/26/23</t>
  </si>
  <si>
    <t>231100221511743/35/23</t>
  </si>
  <si>
    <t>231110081355364/1126510</t>
  </si>
  <si>
    <t>231110081320869/1095235</t>
  </si>
  <si>
    <t>ЧП SOBIRJONOV BOBIR BOTIRJONOVICH-</t>
  </si>
  <si>
    <t>52308036590029</t>
  </si>
  <si>
    <t>231110081320905/1095325</t>
  </si>
  <si>
    <t>ООО UMAKANSUL BUSINESS-</t>
  </si>
  <si>
    <t>307027086</t>
  </si>
  <si>
    <t>231110081320971/1095389</t>
  </si>
  <si>
    <t>"BEKABAD HOLDING"МЧЖ-</t>
  </si>
  <si>
    <t>305437796</t>
  </si>
  <si>
    <t>купак</t>
  </si>
  <si>
    <t>II-чорак</t>
  </si>
  <si>
    <t>231100241381874/Call-1549Доп№1</t>
  </si>
  <si>
    <t>231100311613471/11/23</t>
  </si>
  <si>
    <t>ООО FRIDAYS NIGHTS-</t>
  </si>
  <si>
    <t>301257802</t>
  </si>
  <si>
    <t>Картридж для
принтера</t>
  </si>
  <si>
    <t>231110081471856/1234305</t>
  </si>
  <si>
    <t>YaTT QAHHOROV NODIR BAXSHILLOEVICH-</t>
  </si>
  <si>
    <t>33108851100033</t>
  </si>
  <si>
    <t>комп</t>
  </si>
  <si>
    <t>231110081472598/1235005</t>
  </si>
  <si>
    <t>231100241600467/187950189</t>
  </si>
  <si>
    <t>ООО "UNITEL"-</t>
  </si>
  <si>
    <t>201838002</t>
  </si>
  <si>
    <t>231100221596113/48/23</t>
  </si>
  <si>
    <t>231110081444903/1209120</t>
  </si>
  <si>
    <t>Услуга по уходу за
декоративными цветами</t>
  </si>
  <si>
    <t>231110081421906/1188979</t>
  </si>
  <si>
    <t>ЯТТ Шукурова Дилдора Исамиддиновна-</t>
  </si>
  <si>
    <t>43103822940071</t>
  </si>
  <si>
    <t>Печать
металлическая</t>
  </si>
  <si>
    <t>231110081422101/1189252</t>
  </si>
  <si>
    <t>ЯТТ "Абдуллаев Мухамадали"-</t>
  </si>
  <si>
    <t>301942489</t>
  </si>
  <si>
    <t>231100221522113/411-3028</t>
  </si>
  <si>
    <t>231110081409047/1178139</t>
  </si>
  <si>
    <t>Флаги
разноцветные</t>
  </si>
  <si>
    <t>231110081410868/1179490</t>
  </si>
  <si>
    <t>YATT XO?JANOV ODILXON MAQSUDOVICH-</t>
  </si>
  <si>
    <t>32604812100045</t>
  </si>
  <si>
    <t>231100241517470/CPIO-3052/VPN-1</t>
  </si>
  <si>
    <t>O`ZBEKTELEKOM АЖ-</t>
  </si>
  <si>
    <t>231100221741288/125/23</t>
  </si>
  <si>
    <t>231100221740992/126/23</t>
  </si>
  <si>
    <t>FLY MARAKAND TRAVEL MAS`ULIYATI CHEKLANGAN JAMIYAT</t>
  </si>
  <si>
    <t>231100221685637/99/23</t>
  </si>
  <si>
    <t>231100221673311/67/23</t>
  </si>
  <si>
    <t>231100221671849/84/23</t>
  </si>
  <si>
    <t>231100221671749/60/23</t>
  </si>
  <si>
    <t>231100101301291/ON 142/2023Доп1</t>
  </si>
  <si>
    <t>ONE-NET-</t>
  </si>
  <si>
    <t>308120160</t>
  </si>
  <si>
    <t>231100101300251/6791-2023/IJROДоп№1</t>
  </si>
  <si>
    <t>"UNICON-SOFT" МЧЖ-</t>
  </si>
  <si>
    <t>305109680</t>
  </si>
  <si>
    <t>231100371664550/PI-I 110/4002/003</t>
  </si>
  <si>
    <t>OOO  PERFECT Isurance-</t>
  </si>
  <si>
    <t>306464351</t>
  </si>
  <si>
    <t>231100101658964/ON 142/2023Доп1</t>
  </si>
  <si>
    <t>231100101659312/15458-2023/EXAT Доп1</t>
  </si>
  <si>
    <t>231100101658334/6791-2023/IJRO1</t>
  </si>
  <si>
    <t>231100101467579/15458-2023/ЕХАТ Доп№1</t>
  </si>
  <si>
    <t>231110081623376/1374392</t>
  </si>
  <si>
    <t>231110081623515/1374578</t>
  </si>
  <si>
    <t>Бумага офсетная</t>
  </si>
  <si>
    <t>231110081609573/1361668</t>
  </si>
  <si>
    <t>ЧП KARMANA CITY OK-</t>
  </si>
  <si>
    <t>307026254</t>
  </si>
  <si>
    <t>231110081610580/1362470</t>
  </si>
  <si>
    <t>EVEN BETTER MCHJ-</t>
  </si>
  <si>
    <t>310141681</t>
  </si>
  <si>
    <t>Маркер</t>
  </si>
  <si>
    <t>231110081610721/1362583</t>
  </si>
  <si>
    <t>231100241301645/1.5713603Доп№1</t>
  </si>
  <si>
    <t>231110081688201/1431486</t>
  </si>
  <si>
    <t>NOTIQLIK НОУ-</t>
  </si>
  <si>
    <t>304954202</t>
  </si>
  <si>
    <t>231100221817011/176/23</t>
  </si>
  <si>
    <t>III-чорак</t>
  </si>
  <si>
    <t>231100222062456/305/23</t>
  </si>
  <si>
    <t>231100222025360/300/23</t>
  </si>
  <si>
    <t>231100222022140/14-06/23</t>
  </si>
  <si>
    <t>APOLLO TRAVEL MAS`ULIYATI CHEKLANGAN JAMIYATI-</t>
  </si>
  <si>
    <t>304725004</t>
  </si>
  <si>
    <t>231100222022215/178/23</t>
  </si>
  <si>
    <t>231100222022167/282/23</t>
  </si>
  <si>
    <t>231100221934051/238/23</t>
  </si>
  <si>
    <t>231100231918395/538</t>
  </si>
  <si>
    <t>231100221893067/195/23</t>
  </si>
  <si>
    <t>ЕХАТ</t>
  </si>
  <si>
    <t>231100101877367/27075-2023/ЕХАТ</t>
  </si>
  <si>
    <t>* Изоҳ: Молиялаштириш манбаси аниқ кўрсатилади. Молиялаштириш манбалари: Ўзбекистон Республикасининг Давлат бюджети, Давлат мақсадли жамғарма маблағлари, Ўзбекистон Республикаси Давлат бюджети таркибидаги бюджетларнинг қўшимча манбалари, бюджет ташкилотларининг бюджетдан ташқари жамғармалари маблағлари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</si>
</sst>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;[Red]#,##0.00"/>
  </numFmts>
  <fonts count="13">
    <font>
      <sz val="11"/>
      <color theme="1"/>
      <name val="Calibri"/>
      <family val="2"/>
      <charset val="204"/>
      <scheme val="minor"/>
    </font>
    <font>
      <sz val="12"/>
      <color rgb="FF000080"/>
      <name val="Montserrat"/>
    </font>
    <font>
      <b/>
      <sz val="14"/>
      <color rgb="FF000080"/>
      <name val="Montserrat-Bold"/>
    </font>
    <font>
      <sz val="14"/>
      <color rgb="FF000080"/>
      <name val="Montserrat"/>
    </font>
    <font>
      <b/>
      <sz val="12"/>
      <color theme="1"/>
      <name val="Montserrat-Bold"/>
    </font>
    <font>
      <b/>
      <sz val="12"/>
      <color rgb="FF000000"/>
      <name val="Montserrat-Bold"/>
    </font>
    <font>
      <sz val="11"/>
      <color rgb="FF339966"/>
      <name val="Montserrat"/>
    </font>
    <font>
      <u/>
      <sz val="11"/>
      <color theme="10"/>
      <name val="Calibri"/>
      <family val="2"/>
      <charset val="204"/>
      <scheme val="minor"/>
    </font>
    <font>
      <sz val="12"/>
      <color rgb="FF008080"/>
      <name val="Montserrat"/>
    </font>
    <font>
      <sz val="11"/>
      <color theme="1"/>
      <name val="Calibri"/>
      <family val="2"/>
      <charset val="204"/>
      <scheme val="minor"/>
    </font>
    <font>
      <sz val="12"/>
      <color theme="1"/>
      <name val="Montserrat"/>
    </font>
    <font>
      <sz val="12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43" fontId="9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49" fontId="0" fillId="3" borderId="1" xfId="0" applyNumberFormat="1" applyFont="1" applyFill="1" applyBorder="1" applyProtection="1"/>
    <xf numFmtId="0" fontId="12" fillId="3" borderId="1" xfId="0" applyNumberFormat="1" applyFont="1" applyFill="1" applyBorder="1" applyAlignment="1" applyProtection="1">
      <alignment horizontal="center" vertical="center" wrapText="1"/>
    </xf>
    <xf numFmtId="0" fontId="0" fillId="3" borderId="1" xfId="0" applyNumberFormat="1" applyFont="1" applyFill="1" applyBorder="1" applyAlignment="1" applyProtection="1">
      <alignment horizontal="center" vertical="center"/>
    </xf>
    <xf numFmtId="164" fontId="12" fillId="3" borderId="1" xfId="2" applyNumberFormat="1" applyFont="1" applyFill="1" applyBorder="1" applyAlignment="1" applyProtection="1">
      <alignment horizontal="center" vertical="center"/>
    </xf>
    <xf numFmtId="165" fontId="11" fillId="3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3" fontId="11" fillId="3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/>
    </xf>
    <xf numFmtId="164" fontId="12" fillId="0" borderId="1" xfId="2" applyNumberFormat="1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7" fillId="3" borderId="1" xfId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javascript:scrollText(5421870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05"/>
  <sheetViews>
    <sheetView tabSelected="1" zoomScaleNormal="100" workbookViewId="0">
      <selection activeCell="M100" sqref="M100"/>
    </sheetView>
  </sheetViews>
  <sheetFormatPr defaultRowHeight="15"/>
  <cols>
    <col min="1" max="1" width="10.42578125" customWidth="1"/>
    <col min="2" max="2" width="12.5703125" customWidth="1"/>
    <col min="3" max="3" width="45.28515625" customWidth="1"/>
    <col min="4" max="4" width="11.28515625" customWidth="1"/>
    <col min="5" max="5" width="15.140625" customWidth="1"/>
    <col min="6" max="6" width="20.5703125" customWidth="1"/>
    <col min="7" max="7" width="34" customWidth="1"/>
    <col min="8" max="8" width="15" customWidth="1"/>
    <col min="9" max="9" width="21.5703125" customWidth="1"/>
    <col min="10" max="10" width="17.7109375" customWidth="1"/>
    <col min="11" max="11" width="19.5703125" customWidth="1"/>
    <col min="12" max="12" width="21.42578125" customWidth="1"/>
  </cols>
  <sheetData>
    <row r="2" spans="1:12" ht="57" customHeight="1">
      <c r="A2" s="1"/>
      <c r="J2" s="17" t="s">
        <v>14</v>
      </c>
      <c r="K2" s="17"/>
      <c r="L2" s="17"/>
    </row>
    <row r="3" spans="1:12" ht="47.25" customHeight="1">
      <c r="A3" s="18" t="s">
        <v>16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ht="18.75" customHeight="1">
      <c r="A4" s="19" t="s">
        <v>13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</row>
    <row r="5" spans="1:12" ht="69" customHeight="1">
      <c r="A5" s="20" t="s">
        <v>0</v>
      </c>
      <c r="B5" s="20" t="s">
        <v>1</v>
      </c>
      <c r="C5" s="20" t="s">
        <v>2</v>
      </c>
      <c r="D5" s="21" t="s">
        <v>3</v>
      </c>
      <c r="E5" s="20" t="s">
        <v>4</v>
      </c>
      <c r="F5" s="20" t="s">
        <v>5</v>
      </c>
      <c r="G5" s="22" t="s">
        <v>6</v>
      </c>
      <c r="H5" s="22"/>
      <c r="I5" s="20" t="s">
        <v>7</v>
      </c>
      <c r="J5" s="20" t="s">
        <v>8</v>
      </c>
      <c r="K5" s="20" t="s">
        <v>9</v>
      </c>
      <c r="L5" s="20" t="s">
        <v>10</v>
      </c>
    </row>
    <row r="6" spans="1:12" ht="49.5" customHeight="1">
      <c r="A6" s="20"/>
      <c r="B6" s="20"/>
      <c r="C6" s="20"/>
      <c r="D6" s="21"/>
      <c r="E6" s="20"/>
      <c r="F6" s="20"/>
      <c r="G6" s="2" t="s">
        <v>11</v>
      </c>
      <c r="H6" s="2" t="s">
        <v>12</v>
      </c>
      <c r="I6" s="20"/>
      <c r="J6" s="20"/>
      <c r="K6" s="20"/>
      <c r="L6" s="20"/>
    </row>
    <row r="7" spans="1:12" ht="49.5" customHeight="1">
      <c r="A7" s="3">
        <v>1</v>
      </c>
      <c r="B7" s="4" t="s">
        <v>15</v>
      </c>
      <c r="C7" s="4" t="s">
        <v>36</v>
      </c>
      <c r="D7" s="4" t="s">
        <v>18</v>
      </c>
      <c r="E7" s="4" t="s">
        <v>37</v>
      </c>
      <c r="F7" s="5" t="s">
        <v>38</v>
      </c>
      <c r="G7" s="6" t="s">
        <v>39</v>
      </c>
      <c r="H7" s="7" t="s">
        <v>40</v>
      </c>
      <c r="I7" s="4" t="s">
        <v>41</v>
      </c>
      <c r="J7" s="4">
        <v>1</v>
      </c>
      <c r="K7" s="8">
        <v>58360287</v>
      </c>
      <c r="L7" s="8">
        <v>58360287</v>
      </c>
    </row>
    <row r="8" spans="1:12" ht="49.5" customHeight="1">
      <c r="A8" s="3">
        <v>2</v>
      </c>
      <c r="B8" s="4" t="s">
        <v>15</v>
      </c>
      <c r="C8" s="4" t="s">
        <v>36</v>
      </c>
      <c r="D8" s="4" t="s">
        <v>18</v>
      </c>
      <c r="E8" s="4" t="s">
        <v>37</v>
      </c>
      <c r="F8" s="5" t="s">
        <v>42</v>
      </c>
      <c r="G8" s="6" t="s">
        <v>39</v>
      </c>
      <c r="H8" s="7" t="s">
        <v>40</v>
      </c>
      <c r="I8" s="4" t="s">
        <v>41</v>
      </c>
      <c r="J8" s="4">
        <v>1</v>
      </c>
      <c r="K8" s="8">
        <v>43915188</v>
      </c>
      <c r="L8" s="8">
        <v>43915188</v>
      </c>
    </row>
    <row r="9" spans="1:12" ht="49.5" customHeight="1">
      <c r="A9" s="3">
        <v>3</v>
      </c>
      <c r="B9" s="4" t="s">
        <v>15</v>
      </c>
      <c r="C9" s="4" t="s">
        <v>43</v>
      </c>
      <c r="D9" s="4" t="s">
        <v>18</v>
      </c>
      <c r="E9" s="4" t="s">
        <v>37</v>
      </c>
      <c r="F9" s="5" t="s">
        <v>44</v>
      </c>
      <c r="G9" s="6" t="s">
        <v>45</v>
      </c>
      <c r="H9" s="7" t="s">
        <v>46</v>
      </c>
      <c r="I9" s="4" t="s">
        <v>41</v>
      </c>
      <c r="J9" s="4">
        <v>1</v>
      </c>
      <c r="K9" s="8">
        <v>1800000</v>
      </c>
      <c r="L9" s="8">
        <v>1800000</v>
      </c>
    </row>
    <row r="10" spans="1:12" ht="49.5" customHeight="1">
      <c r="A10" s="3">
        <v>4</v>
      </c>
      <c r="B10" s="4" t="s">
        <v>15</v>
      </c>
      <c r="C10" s="4" t="s">
        <v>47</v>
      </c>
      <c r="D10" s="4" t="s">
        <v>18</v>
      </c>
      <c r="E10" s="4" t="s">
        <v>37</v>
      </c>
      <c r="F10" s="5" t="s">
        <v>48</v>
      </c>
      <c r="G10" s="6" t="s">
        <v>49</v>
      </c>
      <c r="H10" s="7" t="s">
        <v>50</v>
      </c>
      <c r="I10" s="4" t="s">
        <v>41</v>
      </c>
      <c r="J10" s="4">
        <v>1</v>
      </c>
      <c r="K10" s="8">
        <v>3000000</v>
      </c>
      <c r="L10" s="8">
        <v>3000000</v>
      </c>
    </row>
    <row r="11" spans="1:12" ht="49.5" customHeight="1">
      <c r="A11" s="3">
        <v>5</v>
      </c>
      <c r="B11" s="4" t="s">
        <v>15</v>
      </c>
      <c r="C11" s="4" t="s">
        <v>47</v>
      </c>
      <c r="D11" s="4" t="s">
        <v>18</v>
      </c>
      <c r="E11" s="4" t="s">
        <v>37</v>
      </c>
      <c r="F11" s="5" t="s">
        <v>51</v>
      </c>
      <c r="G11" s="6" t="s">
        <v>52</v>
      </c>
      <c r="H11" s="7" t="s">
        <v>53</v>
      </c>
      <c r="I11" s="4" t="s">
        <v>41</v>
      </c>
      <c r="J11" s="4">
        <v>1</v>
      </c>
      <c r="K11" s="8">
        <v>750000</v>
      </c>
      <c r="L11" s="8">
        <v>750000</v>
      </c>
    </row>
    <row r="12" spans="1:12" ht="49.5" customHeight="1">
      <c r="A12" s="3">
        <v>6</v>
      </c>
      <c r="B12" s="4" t="s">
        <v>15</v>
      </c>
      <c r="C12" s="4" t="s">
        <v>47</v>
      </c>
      <c r="D12" s="4" t="s">
        <v>18</v>
      </c>
      <c r="E12" s="4" t="s">
        <v>37</v>
      </c>
      <c r="F12" s="5" t="s">
        <v>54</v>
      </c>
      <c r="G12" s="6" t="s">
        <v>55</v>
      </c>
      <c r="H12" s="7" t="s">
        <v>56</v>
      </c>
      <c r="I12" s="4" t="s">
        <v>41</v>
      </c>
      <c r="J12" s="4">
        <v>1</v>
      </c>
      <c r="K12" s="8">
        <v>3000000</v>
      </c>
      <c r="L12" s="8">
        <v>3000000</v>
      </c>
    </row>
    <row r="13" spans="1:12" ht="49.5" customHeight="1">
      <c r="A13" s="3">
        <v>7</v>
      </c>
      <c r="B13" s="4" t="s">
        <v>15</v>
      </c>
      <c r="C13" s="4" t="s">
        <v>47</v>
      </c>
      <c r="D13" s="4" t="s">
        <v>18</v>
      </c>
      <c r="E13" s="4" t="s">
        <v>37</v>
      </c>
      <c r="F13" s="5" t="s">
        <v>57</v>
      </c>
      <c r="G13" s="6" t="s">
        <v>49</v>
      </c>
      <c r="H13" s="7" t="s">
        <v>50</v>
      </c>
      <c r="I13" s="4" t="s">
        <v>41</v>
      </c>
      <c r="J13" s="4">
        <v>1</v>
      </c>
      <c r="K13" s="8">
        <v>251616</v>
      </c>
      <c r="L13" s="8">
        <v>251616</v>
      </c>
    </row>
    <row r="14" spans="1:12" ht="73.5" customHeight="1">
      <c r="A14" s="3">
        <v>8</v>
      </c>
      <c r="B14" s="4" t="s">
        <v>15</v>
      </c>
      <c r="C14" s="4" t="s">
        <v>58</v>
      </c>
      <c r="D14" s="4" t="s">
        <v>18</v>
      </c>
      <c r="E14" s="4" t="s">
        <v>37</v>
      </c>
      <c r="F14" s="5" t="s">
        <v>59</v>
      </c>
      <c r="G14" s="6" t="s">
        <v>60</v>
      </c>
      <c r="H14" s="7" t="s">
        <v>61</v>
      </c>
      <c r="I14" s="4" t="s">
        <v>41</v>
      </c>
      <c r="J14" s="4">
        <v>1</v>
      </c>
      <c r="K14" s="8">
        <v>20000000</v>
      </c>
      <c r="L14" s="8">
        <v>20000000</v>
      </c>
    </row>
    <row r="15" spans="1:12" ht="49.5" customHeight="1">
      <c r="A15" s="3">
        <v>9</v>
      </c>
      <c r="B15" s="4" t="s">
        <v>15</v>
      </c>
      <c r="C15" s="4" t="s">
        <v>36</v>
      </c>
      <c r="D15" s="4" t="s">
        <v>18</v>
      </c>
      <c r="E15" s="4" t="s">
        <v>37</v>
      </c>
      <c r="F15" s="5" t="s">
        <v>62</v>
      </c>
      <c r="G15" s="6" t="s">
        <v>63</v>
      </c>
      <c r="H15" s="7" t="s">
        <v>64</v>
      </c>
      <c r="I15" s="4" t="s">
        <v>41</v>
      </c>
      <c r="J15" s="4">
        <v>1</v>
      </c>
      <c r="K15" s="8">
        <v>50000000</v>
      </c>
      <c r="L15" s="8">
        <v>50000000</v>
      </c>
    </row>
    <row r="16" spans="1:12" ht="49.5" customHeight="1">
      <c r="A16" s="3">
        <v>10</v>
      </c>
      <c r="B16" s="4" t="s">
        <v>15</v>
      </c>
      <c r="C16" s="4" t="s">
        <v>47</v>
      </c>
      <c r="D16" s="4" t="s">
        <v>18</v>
      </c>
      <c r="E16" s="4" t="s">
        <v>37</v>
      </c>
      <c r="F16" s="5" t="s">
        <v>65</v>
      </c>
      <c r="G16" s="6" t="s">
        <v>49</v>
      </c>
      <c r="H16" s="7" t="s">
        <v>50</v>
      </c>
      <c r="I16" s="4" t="s">
        <v>41</v>
      </c>
      <c r="J16" s="4">
        <v>1</v>
      </c>
      <c r="K16" s="8">
        <v>859320</v>
      </c>
      <c r="L16" s="8">
        <v>859320</v>
      </c>
    </row>
    <row r="17" spans="1:12" ht="49.5" customHeight="1">
      <c r="A17" s="3">
        <v>11</v>
      </c>
      <c r="B17" s="4" t="s">
        <v>15</v>
      </c>
      <c r="C17" s="4" t="s">
        <v>47</v>
      </c>
      <c r="D17" s="4" t="s">
        <v>18</v>
      </c>
      <c r="E17" s="4" t="s">
        <v>37</v>
      </c>
      <c r="F17" s="5" t="s">
        <v>66</v>
      </c>
      <c r="G17" s="6" t="s">
        <v>49</v>
      </c>
      <c r="H17" s="7" t="s">
        <v>50</v>
      </c>
      <c r="I17" s="4" t="s">
        <v>41</v>
      </c>
      <c r="J17" s="4">
        <v>1</v>
      </c>
      <c r="K17" s="8">
        <v>315000</v>
      </c>
      <c r="L17" s="8">
        <v>315000</v>
      </c>
    </row>
    <row r="18" spans="1:12" ht="49.5" customHeight="1">
      <c r="A18" s="3">
        <v>12</v>
      </c>
      <c r="B18" s="4" t="s">
        <v>15</v>
      </c>
      <c r="C18" s="4" t="s">
        <v>47</v>
      </c>
      <c r="D18" s="4" t="s">
        <v>18</v>
      </c>
      <c r="E18" s="4" t="s">
        <v>37</v>
      </c>
      <c r="F18" s="5" t="s">
        <v>67</v>
      </c>
      <c r="G18" s="6" t="s">
        <v>49</v>
      </c>
      <c r="H18" s="7" t="s">
        <v>50</v>
      </c>
      <c r="I18" s="4" t="s">
        <v>41</v>
      </c>
      <c r="J18" s="4">
        <v>1</v>
      </c>
      <c r="K18" s="8">
        <v>26287200</v>
      </c>
      <c r="L18" s="8">
        <v>26287200</v>
      </c>
    </row>
    <row r="19" spans="1:12" ht="49.5" customHeight="1">
      <c r="A19" s="3">
        <v>13</v>
      </c>
      <c r="B19" s="4" t="s">
        <v>15</v>
      </c>
      <c r="C19" s="4" t="s">
        <v>47</v>
      </c>
      <c r="D19" s="4" t="s">
        <v>18</v>
      </c>
      <c r="E19" s="4" t="s">
        <v>37</v>
      </c>
      <c r="F19" s="5" t="s">
        <v>68</v>
      </c>
      <c r="G19" s="6" t="s">
        <v>69</v>
      </c>
      <c r="H19" s="7" t="s">
        <v>70</v>
      </c>
      <c r="I19" s="4" t="s">
        <v>41</v>
      </c>
      <c r="J19" s="4">
        <v>1</v>
      </c>
      <c r="K19" s="8">
        <v>2965080</v>
      </c>
      <c r="L19" s="8">
        <v>2965080</v>
      </c>
    </row>
    <row r="20" spans="1:12" ht="49.5" customHeight="1">
      <c r="A20" s="3">
        <v>14</v>
      </c>
      <c r="B20" s="4" t="s">
        <v>15</v>
      </c>
      <c r="C20" s="4" t="s">
        <v>47</v>
      </c>
      <c r="D20" s="4" t="s">
        <v>18</v>
      </c>
      <c r="E20" s="4" t="s">
        <v>37</v>
      </c>
      <c r="F20" s="5" t="s">
        <v>71</v>
      </c>
      <c r="G20" s="6" t="s">
        <v>69</v>
      </c>
      <c r="H20" s="7" t="s">
        <v>70</v>
      </c>
      <c r="I20" s="4" t="s">
        <v>41</v>
      </c>
      <c r="J20" s="4">
        <v>1</v>
      </c>
      <c r="K20" s="8">
        <v>750000</v>
      </c>
      <c r="L20" s="8">
        <v>750000</v>
      </c>
    </row>
    <row r="21" spans="1:12" ht="49.5" customHeight="1">
      <c r="A21" s="3">
        <v>15</v>
      </c>
      <c r="B21" s="4" t="s">
        <v>15</v>
      </c>
      <c r="C21" s="4" t="s">
        <v>72</v>
      </c>
      <c r="D21" s="4" t="s">
        <v>33</v>
      </c>
      <c r="E21" s="4" t="s">
        <v>37</v>
      </c>
      <c r="F21" s="5" t="s">
        <v>73</v>
      </c>
      <c r="G21" s="6" t="s">
        <v>74</v>
      </c>
      <c r="H21" s="7">
        <v>201059022</v>
      </c>
      <c r="I21" s="4" t="s">
        <v>41</v>
      </c>
      <c r="J21" s="4">
        <v>1</v>
      </c>
      <c r="K21" s="9">
        <v>29826820</v>
      </c>
      <c r="L21" s="9">
        <v>29826820</v>
      </c>
    </row>
    <row r="22" spans="1:12" ht="78" customHeight="1">
      <c r="A22" s="3">
        <v>16</v>
      </c>
      <c r="B22" s="4" t="s">
        <v>15</v>
      </c>
      <c r="C22" s="10" t="s">
        <v>28</v>
      </c>
      <c r="D22" s="4" t="s">
        <v>18</v>
      </c>
      <c r="E22" s="4" t="s">
        <v>19</v>
      </c>
      <c r="F22" s="5" t="s">
        <v>75</v>
      </c>
      <c r="G22" s="6" t="s">
        <v>76</v>
      </c>
      <c r="H22" s="7" t="s">
        <v>77</v>
      </c>
      <c r="I22" s="4" t="s">
        <v>78</v>
      </c>
      <c r="J22" s="4">
        <v>4</v>
      </c>
      <c r="K22" s="8">
        <v>900000</v>
      </c>
      <c r="L22" s="8">
        <v>3600000</v>
      </c>
    </row>
    <row r="23" spans="1:12" ht="31.5">
      <c r="A23" s="3">
        <v>17</v>
      </c>
      <c r="B23" s="4" t="s">
        <v>15</v>
      </c>
      <c r="C23" s="10" t="s">
        <v>24</v>
      </c>
      <c r="D23" s="4" t="s">
        <v>18</v>
      </c>
      <c r="E23" s="4" t="s">
        <v>19</v>
      </c>
      <c r="F23" s="5" t="s">
        <v>79</v>
      </c>
      <c r="G23" s="6" t="s">
        <v>80</v>
      </c>
      <c r="H23" s="7" t="s">
        <v>81</v>
      </c>
      <c r="I23" s="4" t="s">
        <v>78</v>
      </c>
      <c r="J23" s="4">
        <v>1000</v>
      </c>
      <c r="K23" s="8">
        <v>4095</v>
      </c>
      <c r="L23" s="8">
        <v>4095000</v>
      </c>
    </row>
    <row r="24" spans="1:12" ht="31.5">
      <c r="A24" s="3">
        <v>18</v>
      </c>
      <c r="B24" s="4" t="s">
        <v>15</v>
      </c>
      <c r="C24" s="4" t="s">
        <v>17</v>
      </c>
      <c r="D24" s="4" t="s">
        <v>18</v>
      </c>
      <c r="E24" s="4" t="s">
        <v>19</v>
      </c>
      <c r="F24" s="5" t="s">
        <v>82</v>
      </c>
      <c r="G24" s="6" t="s">
        <v>83</v>
      </c>
      <c r="H24" s="7" t="s">
        <v>84</v>
      </c>
      <c r="I24" s="4" t="s">
        <v>41</v>
      </c>
      <c r="J24" s="4">
        <v>50</v>
      </c>
      <c r="K24" s="8">
        <v>35000</v>
      </c>
      <c r="L24" s="8">
        <v>1750000</v>
      </c>
    </row>
    <row r="25" spans="1:12" ht="31.5">
      <c r="A25" s="3">
        <v>19</v>
      </c>
      <c r="B25" s="4" t="s">
        <v>15</v>
      </c>
      <c r="C25" s="4" t="s">
        <v>43</v>
      </c>
      <c r="D25" s="4" t="s">
        <v>18</v>
      </c>
      <c r="E25" s="4" t="s">
        <v>37</v>
      </c>
      <c r="F25" s="5" t="s">
        <v>85</v>
      </c>
      <c r="G25" s="6" t="s">
        <v>86</v>
      </c>
      <c r="H25" s="7" t="s">
        <v>46</v>
      </c>
      <c r="I25" s="4" t="s">
        <v>41</v>
      </c>
      <c r="J25" s="4">
        <v>1</v>
      </c>
      <c r="K25" s="8">
        <v>2227324.9</v>
      </c>
      <c r="L25" s="8">
        <v>2227324.9</v>
      </c>
    </row>
    <row r="26" spans="1:12" ht="63">
      <c r="A26" s="3">
        <v>20</v>
      </c>
      <c r="B26" s="4" t="s">
        <v>15</v>
      </c>
      <c r="C26" s="10" t="s">
        <v>26</v>
      </c>
      <c r="D26" s="4" t="s">
        <v>18</v>
      </c>
      <c r="E26" s="4" t="s">
        <v>19</v>
      </c>
      <c r="F26" s="5" t="s">
        <v>87</v>
      </c>
      <c r="G26" s="6" t="s">
        <v>88</v>
      </c>
      <c r="H26" s="7" t="s">
        <v>89</v>
      </c>
      <c r="I26" s="4" t="s">
        <v>27</v>
      </c>
      <c r="J26" s="4">
        <v>2</v>
      </c>
      <c r="K26" s="8">
        <v>360000</v>
      </c>
      <c r="L26" s="8">
        <v>720000</v>
      </c>
    </row>
    <row r="27" spans="1:12" ht="31.5">
      <c r="A27" s="3">
        <v>21</v>
      </c>
      <c r="B27" s="4" t="s">
        <v>15</v>
      </c>
      <c r="C27" s="10" t="s">
        <v>25</v>
      </c>
      <c r="D27" s="4" t="s">
        <v>18</v>
      </c>
      <c r="E27" s="4" t="s">
        <v>19</v>
      </c>
      <c r="F27" s="5" t="s">
        <v>90</v>
      </c>
      <c r="G27" s="6" t="s">
        <v>91</v>
      </c>
      <c r="H27" s="7" t="s">
        <v>92</v>
      </c>
      <c r="I27" s="4" t="s">
        <v>78</v>
      </c>
      <c r="J27" s="4">
        <v>15</v>
      </c>
      <c r="K27" s="8">
        <v>632500</v>
      </c>
      <c r="L27" s="8">
        <v>9487500</v>
      </c>
    </row>
    <row r="28" spans="1:12" ht="31.5">
      <c r="A28" s="3">
        <v>22</v>
      </c>
      <c r="B28" s="4" t="s">
        <v>15</v>
      </c>
      <c r="C28" s="4" t="s">
        <v>47</v>
      </c>
      <c r="D28" s="4" t="s">
        <v>18</v>
      </c>
      <c r="E28" s="4" t="s">
        <v>37</v>
      </c>
      <c r="F28" s="5" t="s">
        <v>93</v>
      </c>
      <c r="G28" s="6" t="s">
        <v>94</v>
      </c>
      <c r="H28" s="7" t="s">
        <v>95</v>
      </c>
      <c r="I28" s="4" t="s">
        <v>41</v>
      </c>
      <c r="J28" s="4">
        <v>1</v>
      </c>
      <c r="K28" s="8">
        <v>2040000</v>
      </c>
      <c r="L28" s="8">
        <v>2040000</v>
      </c>
    </row>
    <row r="29" spans="1:12" ht="45">
      <c r="A29" s="3">
        <v>23</v>
      </c>
      <c r="B29" s="4" t="s">
        <v>15</v>
      </c>
      <c r="C29" s="4" t="s">
        <v>36</v>
      </c>
      <c r="D29" s="4" t="s">
        <v>18</v>
      </c>
      <c r="E29" s="4" t="s">
        <v>37</v>
      </c>
      <c r="F29" s="5" t="s">
        <v>96</v>
      </c>
      <c r="G29" s="6" t="s">
        <v>97</v>
      </c>
      <c r="H29" s="7" t="s">
        <v>98</v>
      </c>
      <c r="I29" s="4" t="s">
        <v>41</v>
      </c>
      <c r="J29" s="4">
        <v>1</v>
      </c>
      <c r="K29" s="8">
        <v>132318359</v>
      </c>
      <c r="L29" s="8">
        <v>132318359</v>
      </c>
    </row>
    <row r="30" spans="1:12" ht="31.5">
      <c r="A30" s="3">
        <v>24</v>
      </c>
      <c r="B30" s="4" t="s">
        <v>15</v>
      </c>
      <c r="C30" s="10" t="s">
        <v>20</v>
      </c>
      <c r="D30" s="4" t="s">
        <v>18</v>
      </c>
      <c r="E30" s="4" t="s">
        <v>19</v>
      </c>
      <c r="F30" s="5" t="s">
        <v>99</v>
      </c>
      <c r="G30" s="6" t="s">
        <v>100</v>
      </c>
      <c r="H30" s="7" t="s">
        <v>101</v>
      </c>
      <c r="I30" s="4" t="s">
        <v>30</v>
      </c>
      <c r="J30" s="4">
        <v>25</v>
      </c>
      <c r="K30" s="8">
        <v>114000</v>
      </c>
      <c r="L30" s="8">
        <v>2850000</v>
      </c>
    </row>
    <row r="31" spans="1:12" ht="31.5">
      <c r="A31" s="3">
        <v>25</v>
      </c>
      <c r="B31" s="4" t="s">
        <v>15</v>
      </c>
      <c r="C31" s="10" t="s">
        <v>21</v>
      </c>
      <c r="D31" s="4" t="s">
        <v>18</v>
      </c>
      <c r="E31" s="4" t="s">
        <v>19</v>
      </c>
      <c r="F31" s="5" t="s">
        <v>102</v>
      </c>
      <c r="G31" s="6" t="s">
        <v>103</v>
      </c>
      <c r="H31" s="7" t="s">
        <v>104</v>
      </c>
      <c r="I31" s="4" t="s">
        <v>22</v>
      </c>
      <c r="J31" s="4">
        <v>1</v>
      </c>
      <c r="K31" s="8">
        <v>144474</v>
      </c>
      <c r="L31" s="8">
        <v>144474</v>
      </c>
    </row>
    <row r="32" spans="1:12" ht="31.5">
      <c r="A32" s="3">
        <v>26</v>
      </c>
      <c r="B32" s="4" t="s">
        <v>15</v>
      </c>
      <c r="C32" s="4" t="s">
        <v>23</v>
      </c>
      <c r="D32" s="4" t="s">
        <v>18</v>
      </c>
      <c r="E32" s="4" t="s">
        <v>19</v>
      </c>
      <c r="F32" s="5" t="s">
        <v>105</v>
      </c>
      <c r="G32" s="6" t="s">
        <v>106</v>
      </c>
      <c r="H32" s="7" t="s">
        <v>107</v>
      </c>
      <c r="I32" s="4" t="s">
        <v>78</v>
      </c>
      <c r="J32" s="4">
        <v>2</v>
      </c>
      <c r="K32" s="8">
        <v>61740</v>
      </c>
      <c r="L32" s="8">
        <v>123480</v>
      </c>
    </row>
    <row r="33" spans="1:12" ht="31.5">
      <c r="A33" s="3">
        <v>27</v>
      </c>
      <c r="B33" s="4" t="s">
        <v>15</v>
      </c>
      <c r="C33" s="10" t="s">
        <v>17</v>
      </c>
      <c r="D33" s="4" t="s">
        <v>18</v>
      </c>
      <c r="E33" s="4" t="s">
        <v>19</v>
      </c>
      <c r="F33" s="5" t="s">
        <v>108</v>
      </c>
      <c r="G33" s="6" t="s">
        <v>83</v>
      </c>
      <c r="H33" s="7" t="s">
        <v>84</v>
      </c>
      <c r="I33" s="4" t="s">
        <v>78</v>
      </c>
      <c r="J33" s="4">
        <v>1</v>
      </c>
      <c r="K33" s="8">
        <v>450000</v>
      </c>
      <c r="L33" s="8">
        <v>450000</v>
      </c>
    </row>
    <row r="34" spans="1:12" ht="31.5">
      <c r="A34" s="3">
        <v>28</v>
      </c>
      <c r="B34" s="4" t="s">
        <v>15</v>
      </c>
      <c r="C34" s="4" t="s">
        <v>47</v>
      </c>
      <c r="D34" s="4" t="s">
        <v>18</v>
      </c>
      <c r="E34" s="4" t="s">
        <v>37</v>
      </c>
      <c r="F34" s="5" t="s">
        <v>109</v>
      </c>
      <c r="G34" s="6" t="s">
        <v>49</v>
      </c>
      <c r="H34" s="7" t="s">
        <v>50</v>
      </c>
      <c r="I34" s="4" t="s">
        <v>41</v>
      </c>
      <c r="J34" s="4">
        <v>1</v>
      </c>
      <c r="K34" s="8">
        <v>2042816</v>
      </c>
      <c r="L34" s="8">
        <v>2042816</v>
      </c>
    </row>
    <row r="35" spans="1:12" ht="31.5">
      <c r="A35" s="3">
        <v>29</v>
      </c>
      <c r="B35" s="4" t="s">
        <v>15</v>
      </c>
      <c r="C35" s="4" t="s">
        <v>110</v>
      </c>
      <c r="D35" s="4" t="s">
        <v>18</v>
      </c>
      <c r="E35" s="4" t="s">
        <v>19</v>
      </c>
      <c r="F35" s="5" t="s">
        <v>111</v>
      </c>
      <c r="G35" s="6" t="s">
        <v>112</v>
      </c>
      <c r="H35" s="7">
        <v>308498387</v>
      </c>
      <c r="I35" s="4" t="s">
        <v>41</v>
      </c>
      <c r="J35" s="4">
        <v>1</v>
      </c>
      <c r="K35" s="8">
        <v>57537907</v>
      </c>
      <c r="L35" s="8">
        <v>57537907</v>
      </c>
    </row>
    <row r="36" spans="1:12" ht="31.5">
      <c r="A36" s="3">
        <v>30</v>
      </c>
      <c r="B36" s="4" t="s">
        <v>15</v>
      </c>
      <c r="C36" s="4" t="s">
        <v>47</v>
      </c>
      <c r="D36" s="4" t="s">
        <v>33</v>
      </c>
      <c r="E36" s="4" t="s">
        <v>37</v>
      </c>
      <c r="F36" s="5" t="s">
        <v>113</v>
      </c>
      <c r="G36" s="6" t="s">
        <v>114</v>
      </c>
      <c r="H36" s="7" t="s">
        <v>115</v>
      </c>
      <c r="I36" s="4" t="s">
        <v>41</v>
      </c>
      <c r="J36" s="4">
        <v>1</v>
      </c>
      <c r="K36" s="9">
        <f>1429373115+934590114</f>
        <v>2363963229</v>
      </c>
      <c r="L36" s="9">
        <f t="shared" ref="L36:L49" si="0">K36</f>
        <v>2363963229</v>
      </c>
    </row>
    <row r="37" spans="1:12" ht="31.5">
      <c r="A37" s="3">
        <v>31</v>
      </c>
      <c r="B37" s="4" t="s">
        <v>15</v>
      </c>
      <c r="C37" s="4" t="s">
        <v>47</v>
      </c>
      <c r="D37" s="4" t="s">
        <v>33</v>
      </c>
      <c r="E37" s="4" t="s">
        <v>37</v>
      </c>
      <c r="F37" s="5" t="s">
        <v>116</v>
      </c>
      <c r="G37" s="6" t="s">
        <v>114</v>
      </c>
      <c r="H37" s="7" t="s">
        <v>115</v>
      </c>
      <c r="I37" s="4" t="s">
        <v>41</v>
      </c>
      <c r="J37" s="4">
        <v>1</v>
      </c>
      <c r="K37" s="9">
        <f>1507443724+985636281</f>
        <v>2493080005</v>
      </c>
      <c r="L37" s="9">
        <f t="shared" si="0"/>
        <v>2493080005</v>
      </c>
    </row>
    <row r="38" spans="1:12" ht="31.5">
      <c r="A38" s="3">
        <v>32</v>
      </c>
      <c r="B38" s="4" t="s">
        <v>15</v>
      </c>
      <c r="C38" s="4" t="s">
        <v>47</v>
      </c>
      <c r="D38" s="4" t="s">
        <v>33</v>
      </c>
      <c r="E38" s="4" t="s">
        <v>37</v>
      </c>
      <c r="F38" s="5" t="s">
        <v>117</v>
      </c>
      <c r="G38" s="6" t="s">
        <v>114</v>
      </c>
      <c r="H38" s="7">
        <v>201603524</v>
      </c>
      <c r="I38" s="4" t="s">
        <v>41</v>
      </c>
      <c r="J38" s="4">
        <v>1</v>
      </c>
      <c r="K38" s="9">
        <f>442128308+289083894</f>
        <v>731212202</v>
      </c>
      <c r="L38" s="9">
        <f t="shared" si="0"/>
        <v>731212202</v>
      </c>
    </row>
    <row r="39" spans="1:12" ht="31.5">
      <c r="A39" s="3">
        <v>33</v>
      </c>
      <c r="B39" s="4" t="s">
        <v>15</v>
      </c>
      <c r="C39" s="4" t="s">
        <v>47</v>
      </c>
      <c r="D39" s="4" t="s">
        <v>33</v>
      </c>
      <c r="E39" s="4" t="s">
        <v>37</v>
      </c>
      <c r="F39" s="5" t="s">
        <v>118</v>
      </c>
      <c r="G39" s="6" t="s">
        <v>114</v>
      </c>
      <c r="H39" s="7" t="s">
        <v>115</v>
      </c>
      <c r="I39" s="4" t="s">
        <v>41</v>
      </c>
      <c r="J39" s="4">
        <v>1</v>
      </c>
      <c r="K39" s="9">
        <f>478142923+312631911</f>
        <v>790774834</v>
      </c>
      <c r="L39" s="9">
        <f t="shared" si="0"/>
        <v>790774834</v>
      </c>
    </row>
    <row r="40" spans="1:12" ht="31.5">
      <c r="A40" s="3">
        <v>34</v>
      </c>
      <c r="B40" s="4" t="s">
        <v>15</v>
      </c>
      <c r="C40" s="4" t="s">
        <v>47</v>
      </c>
      <c r="D40" s="4" t="s">
        <v>33</v>
      </c>
      <c r="E40" s="4" t="s">
        <v>37</v>
      </c>
      <c r="F40" s="5" t="s">
        <v>119</v>
      </c>
      <c r="G40" s="6" t="s">
        <v>114</v>
      </c>
      <c r="H40" s="7" t="s">
        <v>115</v>
      </c>
      <c r="I40" s="4" t="s">
        <v>41</v>
      </c>
      <c r="J40" s="4">
        <v>1</v>
      </c>
      <c r="K40" s="9">
        <f>1290008465+843467073</f>
        <v>2133475538</v>
      </c>
      <c r="L40" s="9">
        <f t="shared" si="0"/>
        <v>2133475538</v>
      </c>
    </row>
    <row r="41" spans="1:12" ht="31.5">
      <c r="A41" s="3">
        <v>35</v>
      </c>
      <c r="B41" s="4" t="s">
        <v>15</v>
      </c>
      <c r="C41" s="4" t="s">
        <v>47</v>
      </c>
      <c r="D41" s="4" t="s">
        <v>33</v>
      </c>
      <c r="E41" s="4" t="s">
        <v>37</v>
      </c>
      <c r="F41" s="5" t="s">
        <v>120</v>
      </c>
      <c r="G41" s="6" t="s">
        <v>114</v>
      </c>
      <c r="H41" s="7" t="s">
        <v>115</v>
      </c>
      <c r="I41" s="4" t="s">
        <v>41</v>
      </c>
      <c r="J41" s="4">
        <v>1</v>
      </c>
      <c r="K41" s="9">
        <f>509274095+332986908</f>
        <v>842261003</v>
      </c>
      <c r="L41" s="9">
        <f t="shared" si="0"/>
        <v>842261003</v>
      </c>
    </row>
    <row r="42" spans="1:12" ht="31.5">
      <c r="A42" s="3">
        <v>36</v>
      </c>
      <c r="B42" s="4" t="s">
        <v>15</v>
      </c>
      <c r="C42" s="4" t="s">
        <v>47</v>
      </c>
      <c r="D42" s="4" t="s">
        <v>33</v>
      </c>
      <c r="E42" s="4" t="s">
        <v>37</v>
      </c>
      <c r="F42" s="5" t="s">
        <v>121</v>
      </c>
      <c r="G42" s="6" t="s">
        <v>114</v>
      </c>
      <c r="H42" s="7" t="s">
        <v>115</v>
      </c>
      <c r="I42" s="4" t="s">
        <v>41</v>
      </c>
      <c r="J42" s="4">
        <v>1</v>
      </c>
      <c r="K42" s="9">
        <f>345187287+527933497</f>
        <v>873120784</v>
      </c>
      <c r="L42" s="9">
        <f t="shared" si="0"/>
        <v>873120784</v>
      </c>
    </row>
    <row r="43" spans="1:12" ht="31.5">
      <c r="A43" s="3">
        <v>37</v>
      </c>
      <c r="B43" s="4" t="s">
        <v>15</v>
      </c>
      <c r="C43" s="4" t="s">
        <v>47</v>
      </c>
      <c r="D43" s="4" t="s">
        <v>33</v>
      </c>
      <c r="E43" s="4" t="s">
        <v>37</v>
      </c>
      <c r="F43" s="5" t="s">
        <v>122</v>
      </c>
      <c r="G43" s="6" t="s">
        <v>114</v>
      </c>
      <c r="H43" s="7" t="s">
        <v>115</v>
      </c>
      <c r="I43" s="4" t="s">
        <v>41</v>
      </c>
      <c r="J43" s="4">
        <v>1</v>
      </c>
      <c r="K43" s="9">
        <f>1202235446+786077022</f>
        <v>1988312468</v>
      </c>
      <c r="L43" s="9">
        <f t="shared" si="0"/>
        <v>1988312468</v>
      </c>
    </row>
    <row r="44" spans="1:12" ht="31.5">
      <c r="A44" s="3">
        <v>38</v>
      </c>
      <c r="B44" s="4" t="s">
        <v>15</v>
      </c>
      <c r="C44" s="4" t="s">
        <v>47</v>
      </c>
      <c r="D44" s="4" t="s">
        <v>33</v>
      </c>
      <c r="E44" s="4" t="s">
        <v>37</v>
      </c>
      <c r="F44" s="5" t="s">
        <v>123</v>
      </c>
      <c r="G44" s="6" t="s">
        <v>114</v>
      </c>
      <c r="H44" s="7" t="s">
        <v>115</v>
      </c>
      <c r="I44" s="4" t="s">
        <v>41</v>
      </c>
      <c r="J44" s="4">
        <v>1</v>
      </c>
      <c r="K44" s="9">
        <f>1336316656+873745506</f>
        <v>2210062162</v>
      </c>
      <c r="L44" s="9">
        <f t="shared" si="0"/>
        <v>2210062162</v>
      </c>
    </row>
    <row r="45" spans="1:12" ht="45">
      <c r="A45" s="3">
        <v>39</v>
      </c>
      <c r="B45" s="4" t="s">
        <v>15</v>
      </c>
      <c r="C45" s="4" t="s">
        <v>47</v>
      </c>
      <c r="D45" s="4" t="s">
        <v>33</v>
      </c>
      <c r="E45" s="4" t="s">
        <v>37</v>
      </c>
      <c r="F45" s="5" t="s">
        <v>124</v>
      </c>
      <c r="G45" s="6" t="s">
        <v>125</v>
      </c>
      <c r="H45" s="7" t="s">
        <v>126</v>
      </c>
      <c r="I45" s="4" t="s">
        <v>41</v>
      </c>
      <c r="J45" s="4">
        <v>1</v>
      </c>
      <c r="K45" s="9">
        <f>4588939644+2294469822</f>
        <v>6883409466</v>
      </c>
      <c r="L45" s="9">
        <f t="shared" si="0"/>
        <v>6883409466</v>
      </c>
    </row>
    <row r="46" spans="1:12" ht="45">
      <c r="A46" s="3">
        <v>40</v>
      </c>
      <c r="B46" s="4" t="s">
        <v>15</v>
      </c>
      <c r="C46" s="4" t="s">
        <v>47</v>
      </c>
      <c r="D46" s="4" t="s">
        <v>33</v>
      </c>
      <c r="E46" s="4" t="s">
        <v>37</v>
      </c>
      <c r="F46" s="5" t="s">
        <v>127</v>
      </c>
      <c r="G46" s="6" t="s">
        <v>125</v>
      </c>
      <c r="H46" s="7" t="s">
        <v>126</v>
      </c>
      <c r="I46" s="4" t="s">
        <v>41</v>
      </c>
      <c r="J46" s="4">
        <v>1</v>
      </c>
      <c r="K46" s="9">
        <f>2264938200+1132469100</f>
        <v>3397407300</v>
      </c>
      <c r="L46" s="9">
        <f t="shared" si="0"/>
        <v>3397407300</v>
      </c>
    </row>
    <row r="47" spans="1:12" ht="45">
      <c r="A47" s="3">
        <v>41</v>
      </c>
      <c r="B47" s="4" t="s">
        <v>15</v>
      </c>
      <c r="C47" s="4" t="s">
        <v>47</v>
      </c>
      <c r="D47" s="4" t="s">
        <v>33</v>
      </c>
      <c r="E47" s="4" t="s">
        <v>37</v>
      </c>
      <c r="F47" s="5" t="s">
        <v>128</v>
      </c>
      <c r="G47" s="6" t="s">
        <v>125</v>
      </c>
      <c r="H47" s="7" t="s">
        <v>126</v>
      </c>
      <c r="I47" s="4" t="s">
        <v>41</v>
      </c>
      <c r="J47" s="4">
        <v>1</v>
      </c>
      <c r="K47" s="9">
        <f>6389776674+3194888337</f>
        <v>9584665011</v>
      </c>
      <c r="L47" s="9">
        <f t="shared" si="0"/>
        <v>9584665011</v>
      </c>
    </row>
    <row r="48" spans="1:12" ht="45">
      <c r="A48" s="3">
        <v>42</v>
      </c>
      <c r="B48" s="4" t="s">
        <v>15</v>
      </c>
      <c r="C48" s="4" t="s">
        <v>47</v>
      </c>
      <c r="D48" s="4" t="s">
        <v>33</v>
      </c>
      <c r="E48" s="4" t="s">
        <v>37</v>
      </c>
      <c r="F48" s="5" t="s">
        <v>129</v>
      </c>
      <c r="G48" s="6" t="s">
        <v>125</v>
      </c>
      <c r="H48" s="7" t="s">
        <v>126</v>
      </c>
      <c r="I48" s="4" t="s">
        <v>41</v>
      </c>
      <c r="J48" s="4">
        <v>1</v>
      </c>
      <c r="K48" s="9">
        <f>11592399444+5796199722</f>
        <v>17388599166</v>
      </c>
      <c r="L48" s="9">
        <f t="shared" si="0"/>
        <v>17388599166</v>
      </c>
    </row>
    <row r="49" spans="1:12" ht="45">
      <c r="A49" s="3">
        <v>43</v>
      </c>
      <c r="B49" s="4" t="s">
        <v>15</v>
      </c>
      <c r="C49" s="4" t="s">
        <v>47</v>
      </c>
      <c r="D49" s="4" t="s">
        <v>33</v>
      </c>
      <c r="E49" s="4" t="s">
        <v>37</v>
      </c>
      <c r="F49" s="5" t="s">
        <v>130</v>
      </c>
      <c r="G49" s="6" t="s">
        <v>125</v>
      </c>
      <c r="H49" s="7" t="s">
        <v>126</v>
      </c>
      <c r="I49" s="4" t="s">
        <v>41</v>
      </c>
      <c r="J49" s="4">
        <v>1</v>
      </c>
      <c r="K49" s="9">
        <f>3763366427+1881683214</f>
        <v>5645049641</v>
      </c>
      <c r="L49" s="9">
        <f t="shared" si="0"/>
        <v>5645049641</v>
      </c>
    </row>
    <row r="50" spans="1:12" ht="31.5">
      <c r="A50" s="3">
        <v>44</v>
      </c>
      <c r="B50" s="4" t="s">
        <v>15</v>
      </c>
      <c r="C50" s="4" t="s">
        <v>47</v>
      </c>
      <c r="D50" s="4" t="s">
        <v>33</v>
      </c>
      <c r="E50" s="4" t="s">
        <v>37</v>
      </c>
      <c r="F50" s="5" t="s">
        <v>131</v>
      </c>
      <c r="G50" s="6" t="s">
        <v>132</v>
      </c>
      <c r="H50" s="7" t="s">
        <v>133</v>
      </c>
      <c r="I50" s="4" t="s">
        <v>41</v>
      </c>
      <c r="J50" s="4">
        <v>1</v>
      </c>
      <c r="K50" s="8">
        <v>294439401.24000001</v>
      </c>
      <c r="L50" s="8">
        <v>294439401.24000001</v>
      </c>
    </row>
    <row r="51" spans="1:12" ht="31.5">
      <c r="A51" s="3">
        <v>45</v>
      </c>
      <c r="B51" s="4" t="s">
        <v>15</v>
      </c>
      <c r="C51" s="10" t="s">
        <v>32</v>
      </c>
      <c r="D51" s="4" t="s">
        <v>33</v>
      </c>
      <c r="E51" s="4" t="s">
        <v>19</v>
      </c>
      <c r="F51" s="5" t="s">
        <v>134</v>
      </c>
      <c r="G51" s="6" t="s">
        <v>135</v>
      </c>
      <c r="H51" s="7" t="s">
        <v>136</v>
      </c>
      <c r="I51" s="4" t="s">
        <v>22</v>
      </c>
      <c r="J51" s="4">
        <v>208</v>
      </c>
      <c r="K51" s="8">
        <v>15789</v>
      </c>
      <c r="L51" s="8">
        <v>3284112</v>
      </c>
    </row>
    <row r="52" spans="1:12" ht="31.5">
      <c r="A52" s="3">
        <v>46</v>
      </c>
      <c r="B52" s="4" t="s">
        <v>15</v>
      </c>
      <c r="C52" s="4" t="s">
        <v>36</v>
      </c>
      <c r="D52" s="4" t="s">
        <v>18</v>
      </c>
      <c r="E52" s="4" t="s">
        <v>37</v>
      </c>
      <c r="F52" s="5" t="s">
        <v>137</v>
      </c>
      <c r="G52" s="6" t="s">
        <v>63</v>
      </c>
      <c r="H52" s="7">
        <v>306628114</v>
      </c>
      <c r="I52" s="4" t="s">
        <v>41</v>
      </c>
      <c r="J52" s="4">
        <v>1</v>
      </c>
      <c r="K52" s="8">
        <v>40000000</v>
      </c>
      <c r="L52" s="8">
        <v>40000000</v>
      </c>
    </row>
    <row r="53" spans="1:12" ht="47.25">
      <c r="A53" s="3">
        <v>47</v>
      </c>
      <c r="B53" s="4" t="s">
        <v>15</v>
      </c>
      <c r="C53" s="10" t="s">
        <v>35</v>
      </c>
      <c r="D53" s="4" t="s">
        <v>18</v>
      </c>
      <c r="E53" s="4" t="s">
        <v>19</v>
      </c>
      <c r="F53" s="5" t="s">
        <v>138</v>
      </c>
      <c r="G53" s="6" t="s">
        <v>139</v>
      </c>
      <c r="H53" s="7" t="s">
        <v>140</v>
      </c>
      <c r="I53" s="4" t="s">
        <v>41</v>
      </c>
      <c r="J53" s="4">
        <v>1</v>
      </c>
      <c r="K53" s="8">
        <v>4700000</v>
      </c>
      <c r="L53" s="8">
        <v>4700000</v>
      </c>
    </row>
    <row r="54" spans="1:12" ht="31.5">
      <c r="A54" s="3">
        <v>48</v>
      </c>
      <c r="B54" s="4" t="s">
        <v>15</v>
      </c>
      <c r="C54" s="10" t="s">
        <v>34</v>
      </c>
      <c r="D54" s="4" t="s">
        <v>18</v>
      </c>
      <c r="E54" s="4" t="s">
        <v>19</v>
      </c>
      <c r="F54" s="5" t="s">
        <v>141</v>
      </c>
      <c r="G54" s="6" t="s">
        <v>91</v>
      </c>
      <c r="H54" s="7" t="s">
        <v>92</v>
      </c>
      <c r="I54" s="4" t="s">
        <v>78</v>
      </c>
      <c r="J54" s="4">
        <v>440</v>
      </c>
      <c r="K54" s="8">
        <v>32085</v>
      </c>
      <c r="L54" s="8">
        <v>14117400</v>
      </c>
    </row>
    <row r="55" spans="1:12" ht="45">
      <c r="A55" s="3">
        <v>49</v>
      </c>
      <c r="B55" s="4" t="s">
        <v>15</v>
      </c>
      <c r="C55" s="4" t="s">
        <v>36</v>
      </c>
      <c r="D55" s="4" t="s">
        <v>18</v>
      </c>
      <c r="E55" s="4" t="s">
        <v>37</v>
      </c>
      <c r="F55" s="5" t="s">
        <v>142</v>
      </c>
      <c r="G55" s="6" t="s">
        <v>97</v>
      </c>
      <c r="H55" s="7" t="s">
        <v>98</v>
      </c>
      <c r="I55" s="4" t="s">
        <v>41</v>
      </c>
      <c r="J55" s="4">
        <v>1</v>
      </c>
      <c r="K55" s="8">
        <v>48739527</v>
      </c>
      <c r="L55" s="8">
        <v>48739527</v>
      </c>
    </row>
    <row r="56" spans="1:12" ht="45">
      <c r="A56" s="3">
        <v>50</v>
      </c>
      <c r="B56" s="4" t="s">
        <v>15</v>
      </c>
      <c r="C56" s="4" t="s">
        <v>36</v>
      </c>
      <c r="D56" s="4" t="s">
        <v>18</v>
      </c>
      <c r="E56" s="4" t="s">
        <v>37</v>
      </c>
      <c r="F56" s="5" t="s">
        <v>143</v>
      </c>
      <c r="G56" s="6" t="s">
        <v>97</v>
      </c>
      <c r="H56" s="7" t="s">
        <v>98</v>
      </c>
      <c r="I56" s="4" t="s">
        <v>41</v>
      </c>
      <c r="J56" s="4">
        <v>1</v>
      </c>
      <c r="K56" s="8">
        <v>79778081</v>
      </c>
      <c r="L56" s="8">
        <v>79778081</v>
      </c>
    </row>
    <row r="57" spans="1:12" ht="31.5">
      <c r="A57" s="3">
        <v>51</v>
      </c>
      <c r="B57" s="4" t="s">
        <v>15</v>
      </c>
      <c r="C57" s="10" t="s">
        <v>17</v>
      </c>
      <c r="D57" s="4" t="s">
        <v>18</v>
      </c>
      <c r="E57" s="4" t="s">
        <v>19</v>
      </c>
      <c r="F57" s="5" t="s">
        <v>144</v>
      </c>
      <c r="G57" s="6" t="s">
        <v>83</v>
      </c>
      <c r="H57" s="7" t="s">
        <v>84</v>
      </c>
      <c r="I57" s="4" t="s">
        <v>41</v>
      </c>
      <c r="J57" s="11">
        <v>50</v>
      </c>
      <c r="K57" s="8">
        <v>35000</v>
      </c>
      <c r="L57" s="8">
        <v>1750000</v>
      </c>
    </row>
    <row r="58" spans="1:12" ht="31.5">
      <c r="A58" s="3">
        <v>52</v>
      </c>
      <c r="B58" s="4" t="s">
        <v>15</v>
      </c>
      <c r="C58" s="10" t="s">
        <v>29</v>
      </c>
      <c r="D58" s="4" t="s">
        <v>18</v>
      </c>
      <c r="E58" s="4" t="s">
        <v>19</v>
      </c>
      <c r="F58" s="5" t="s">
        <v>145</v>
      </c>
      <c r="G58" s="6" t="s">
        <v>146</v>
      </c>
      <c r="H58" s="7" t="s">
        <v>147</v>
      </c>
      <c r="I58" s="4" t="s">
        <v>30</v>
      </c>
      <c r="J58" s="4">
        <v>300</v>
      </c>
      <c r="K58" s="8">
        <v>4400</v>
      </c>
      <c r="L58" s="8">
        <v>1320000</v>
      </c>
    </row>
    <row r="59" spans="1:12" ht="31.5">
      <c r="A59" s="3">
        <v>53</v>
      </c>
      <c r="B59" s="4" t="s">
        <v>15</v>
      </c>
      <c r="C59" s="4" t="s">
        <v>47</v>
      </c>
      <c r="D59" s="4" t="s">
        <v>18</v>
      </c>
      <c r="E59" s="4" t="s">
        <v>19</v>
      </c>
      <c r="F59" s="5" t="s">
        <v>148</v>
      </c>
      <c r="G59" s="6" t="s">
        <v>149</v>
      </c>
      <c r="H59" s="7" t="s">
        <v>150</v>
      </c>
      <c r="I59" s="4" t="s">
        <v>41</v>
      </c>
      <c r="J59" s="4">
        <v>1</v>
      </c>
      <c r="K59" s="8">
        <v>1777600</v>
      </c>
      <c r="L59" s="8">
        <v>1777600</v>
      </c>
    </row>
    <row r="60" spans="1:12" ht="31.5">
      <c r="A60" s="3">
        <v>54</v>
      </c>
      <c r="B60" s="4" t="s">
        <v>15</v>
      </c>
      <c r="C60" s="10" t="s">
        <v>31</v>
      </c>
      <c r="D60" s="4" t="s">
        <v>18</v>
      </c>
      <c r="E60" s="4" t="s">
        <v>19</v>
      </c>
      <c r="F60" s="5" t="s">
        <v>151</v>
      </c>
      <c r="G60" s="6" t="s">
        <v>152</v>
      </c>
      <c r="H60" s="7" t="s">
        <v>153</v>
      </c>
      <c r="I60" s="4" t="s">
        <v>154</v>
      </c>
      <c r="J60" s="4">
        <v>500</v>
      </c>
      <c r="K60" s="8">
        <v>3430</v>
      </c>
      <c r="L60" s="8">
        <v>1715000</v>
      </c>
    </row>
    <row r="61" spans="1:12" ht="31.5">
      <c r="A61" s="3">
        <v>55</v>
      </c>
      <c r="B61" s="4" t="s">
        <v>155</v>
      </c>
      <c r="C61" s="4" t="s">
        <v>47</v>
      </c>
      <c r="D61" s="4" t="s">
        <v>18</v>
      </c>
      <c r="E61" s="4" t="s">
        <v>37</v>
      </c>
      <c r="F61" s="5" t="s">
        <v>156</v>
      </c>
      <c r="G61" s="6" t="s">
        <v>49</v>
      </c>
      <c r="H61" s="7" t="s">
        <v>50</v>
      </c>
      <c r="I61" s="4" t="s">
        <v>41</v>
      </c>
      <c r="J61" s="4">
        <v>1</v>
      </c>
      <c r="K61" s="8">
        <v>2411240</v>
      </c>
      <c r="L61" s="8">
        <v>2411240</v>
      </c>
    </row>
    <row r="62" spans="1:12" ht="31.5">
      <c r="A62" s="3">
        <v>56</v>
      </c>
      <c r="B62" s="4" t="s">
        <v>155</v>
      </c>
      <c r="C62" s="4" t="s">
        <v>47</v>
      </c>
      <c r="D62" s="4" t="s">
        <v>18</v>
      </c>
      <c r="E62" s="4" t="s">
        <v>19</v>
      </c>
      <c r="F62" s="5" t="s">
        <v>157</v>
      </c>
      <c r="G62" s="6" t="s">
        <v>158</v>
      </c>
      <c r="H62" s="7" t="s">
        <v>159</v>
      </c>
      <c r="I62" s="4" t="s">
        <v>41</v>
      </c>
      <c r="J62" s="4">
        <v>1</v>
      </c>
      <c r="K62" s="8">
        <v>4004000</v>
      </c>
      <c r="L62" s="8">
        <v>4004000</v>
      </c>
    </row>
    <row r="63" spans="1:12" ht="31.5">
      <c r="A63" s="3">
        <v>57</v>
      </c>
      <c r="B63" s="4" t="s">
        <v>155</v>
      </c>
      <c r="C63" s="10" t="s">
        <v>160</v>
      </c>
      <c r="D63" s="4" t="s">
        <v>18</v>
      </c>
      <c r="E63" s="4" t="s">
        <v>19</v>
      </c>
      <c r="F63" s="5" t="s">
        <v>161</v>
      </c>
      <c r="G63" s="6" t="s">
        <v>162</v>
      </c>
      <c r="H63" s="7" t="s">
        <v>163</v>
      </c>
      <c r="I63" s="4" t="s">
        <v>164</v>
      </c>
      <c r="J63" s="4">
        <v>1</v>
      </c>
      <c r="K63" s="8">
        <v>2890000</v>
      </c>
      <c r="L63" s="8">
        <v>2890000</v>
      </c>
    </row>
    <row r="64" spans="1:12" ht="47.25">
      <c r="A64" s="3">
        <v>58</v>
      </c>
      <c r="B64" s="4" t="s">
        <v>155</v>
      </c>
      <c r="C64" s="10" t="s">
        <v>35</v>
      </c>
      <c r="D64" s="4" t="s">
        <v>18</v>
      </c>
      <c r="E64" s="4" t="s">
        <v>19</v>
      </c>
      <c r="F64" s="5" t="s">
        <v>165</v>
      </c>
      <c r="G64" s="6" t="s">
        <v>139</v>
      </c>
      <c r="H64" s="7" t="s">
        <v>140</v>
      </c>
      <c r="I64" s="4" t="s">
        <v>41</v>
      </c>
      <c r="J64" s="4">
        <v>1</v>
      </c>
      <c r="K64" s="8">
        <v>3500000</v>
      </c>
      <c r="L64" s="8">
        <v>3500000</v>
      </c>
    </row>
    <row r="65" spans="1:12" ht="31.5">
      <c r="A65" s="3">
        <v>59</v>
      </c>
      <c r="B65" s="4" t="s">
        <v>155</v>
      </c>
      <c r="C65" s="4" t="s">
        <v>47</v>
      </c>
      <c r="D65" s="4" t="s">
        <v>18</v>
      </c>
      <c r="E65" s="4" t="s">
        <v>37</v>
      </c>
      <c r="F65" s="5" t="s">
        <v>166</v>
      </c>
      <c r="G65" s="6" t="s">
        <v>167</v>
      </c>
      <c r="H65" s="7" t="s">
        <v>168</v>
      </c>
      <c r="I65" s="4" t="s">
        <v>41</v>
      </c>
      <c r="J65" s="4">
        <v>1</v>
      </c>
      <c r="K65" s="8">
        <v>750000</v>
      </c>
      <c r="L65" s="8">
        <v>750000</v>
      </c>
    </row>
    <row r="66" spans="1:12" ht="45">
      <c r="A66" s="3">
        <v>60</v>
      </c>
      <c r="B66" s="4" t="s">
        <v>155</v>
      </c>
      <c r="C66" s="4" t="s">
        <v>36</v>
      </c>
      <c r="D66" s="4" t="s">
        <v>18</v>
      </c>
      <c r="E66" s="4" t="s">
        <v>37</v>
      </c>
      <c r="F66" s="5" t="s">
        <v>169</v>
      </c>
      <c r="G66" s="6" t="s">
        <v>97</v>
      </c>
      <c r="H66" s="7" t="s">
        <v>98</v>
      </c>
      <c r="I66" s="4" t="s">
        <v>41</v>
      </c>
      <c r="J66" s="4">
        <v>1</v>
      </c>
      <c r="K66" s="8">
        <v>20708310</v>
      </c>
      <c r="L66" s="8">
        <v>20708310</v>
      </c>
    </row>
    <row r="67" spans="1:12" ht="31.5">
      <c r="A67" s="3">
        <v>61</v>
      </c>
      <c r="B67" s="4" t="s">
        <v>155</v>
      </c>
      <c r="C67" s="10" t="s">
        <v>25</v>
      </c>
      <c r="D67" s="4" t="s">
        <v>18</v>
      </c>
      <c r="E67" s="4" t="s">
        <v>19</v>
      </c>
      <c r="F67" s="5" t="s">
        <v>170</v>
      </c>
      <c r="G67" s="6" t="s">
        <v>91</v>
      </c>
      <c r="H67" s="7" t="s">
        <v>92</v>
      </c>
      <c r="I67" s="4" t="s">
        <v>78</v>
      </c>
      <c r="J67" s="4">
        <v>15</v>
      </c>
      <c r="K67" s="8">
        <v>616000</v>
      </c>
      <c r="L67" s="8">
        <v>9240000</v>
      </c>
    </row>
    <row r="68" spans="1:12" ht="31.5">
      <c r="A68" s="3">
        <v>62</v>
      </c>
      <c r="B68" s="4" t="s">
        <v>155</v>
      </c>
      <c r="C68" s="10" t="s">
        <v>171</v>
      </c>
      <c r="D68" s="4" t="s">
        <v>18</v>
      </c>
      <c r="E68" s="4" t="s">
        <v>19</v>
      </c>
      <c r="F68" s="5" t="s">
        <v>172</v>
      </c>
      <c r="G68" s="6" t="s">
        <v>173</v>
      </c>
      <c r="H68" s="7" t="s">
        <v>174</v>
      </c>
      <c r="I68" s="4" t="s">
        <v>41</v>
      </c>
      <c r="J68" s="4">
        <v>3</v>
      </c>
      <c r="K68" s="8">
        <v>2000000</v>
      </c>
      <c r="L68" s="8">
        <v>6000000</v>
      </c>
    </row>
    <row r="69" spans="1:12" ht="31.5">
      <c r="A69" s="3">
        <v>63</v>
      </c>
      <c r="B69" s="4" t="s">
        <v>155</v>
      </c>
      <c r="C69" s="12" t="s">
        <v>175</v>
      </c>
      <c r="D69" s="4" t="s">
        <v>18</v>
      </c>
      <c r="E69" s="4" t="s">
        <v>19</v>
      </c>
      <c r="F69" s="5" t="s">
        <v>176</v>
      </c>
      <c r="G69" s="6" t="s">
        <v>177</v>
      </c>
      <c r="H69" s="7" t="s">
        <v>178</v>
      </c>
      <c r="I69" s="4" t="s">
        <v>78</v>
      </c>
      <c r="J69" s="4">
        <v>30</v>
      </c>
      <c r="K69" s="8">
        <v>145000</v>
      </c>
      <c r="L69" s="8">
        <v>4350000</v>
      </c>
    </row>
    <row r="70" spans="1:12" ht="31.5">
      <c r="A70" s="3">
        <v>64</v>
      </c>
      <c r="B70" s="4" t="s">
        <v>155</v>
      </c>
      <c r="C70" s="4" t="s">
        <v>58</v>
      </c>
      <c r="D70" s="4" t="s">
        <v>18</v>
      </c>
      <c r="E70" s="4" t="s">
        <v>37</v>
      </c>
      <c r="F70" s="5" t="s">
        <v>179</v>
      </c>
      <c r="G70" s="6" t="s">
        <v>60</v>
      </c>
      <c r="H70" s="7" t="s">
        <v>61</v>
      </c>
      <c r="I70" s="4" t="s">
        <v>41</v>
      </c>
      <c r="J70" s="4">
        <v>1</v>
      </c>
      <c r="K70" s="8">
        <v>20000000</v>
      </c>
      <c r="L70" s="8">
        <v>20000000</v>
      </c>
    </row>
    <row r="71" spans="1:12" ht="31.5">
      <c r="A71" s="3">
        <v>65</v>
      </c>
      <c r="B71" s="4" t="s">
        <v>155</v>
      </c>
      <c r="C71" s="10" t="s">
        <v>17</v>
      </c>
      <c r="D71" s="4" t="s">
        <v>18</v>
      </c>
      <c r="E71" s="4" t="s">
        <v>19</v>
      </c>
      <c r="F71" s="5" t="s">
        <v>180</v>
      </c>
      <c r="G71" s="6" t="s">
        <v>83</v>
      </c>
      <c r="H71" s="7" t="s">
        <v>84</v>
      </c>
      <c r="I71" s="4" t="s">
        <v>78</v>
      </c>
      <c r="J71" s="4">
        <v>2</v>
      </c>
      <c r="K71" s="8">
        <v>1100000</v>
      </c>
      <c r="L71" s="8">
        <v>2200000</v>
      </c>
    </row>
    <row r="72" spans="1:12" ht="31.5">
      <c r="A72" s="3">
        <v>66</v>
      </c>
      <c r="B72" s="4" t="s">
        <v>155</v>
      </c>
      <c r="C72" s="10" t="s">
        <v>181</v>
      </c>
      <c r="D72" s="4" t="s">
        <v>18</v>
      </c>
      <c r="E72" s="4" t="s">
        <v>19</v>
      </c>
      <c r="F72" s="5" t="s">
        <v>182</v>
      </c>
      <c r="G72" s="6" t="s">
        <v>183</v>
      </c>
      <c r="H72" s="7" t="s">
        <v>184</v>
      </c>
      <c r="I72" s="4" t="s">
        <v>78</v>
      </c>
      <c r="J72" s="4">
        <v>10</v>
      </c>
      <c r="K72" s="8">
        <v>1777777</v>
      </c>
      <c r="L72" s="8">
        <v>17777770</v>
      </c>
    </row>
    <row r="73" spans="1:12" ht="45">
      <c r="A73" s="3">
        <v>67</v>
      </c>
      <c r="B73" s="4" t="s">
        <v>155</v>
      </c>
      <c r="C73" s="4" t="s">
        <v>36</v>
      </c>
      <c r="D73" s="4" t="s">
        <v>18</v>
      </c>
      <c r="E73" s="4" t="s">
        <v>37</v>
      </c>
      <c r="F73" s="5" t="s">
        <v>143</v>
      </c>
      <c r="G73" s="6" t="s">
        <v>97</v>
      </c>
      <c r="H73" s="7" t="s">
        <v>98</v>
      </c>
      <c r="I73" s="4" t="s">
        <v>41</v>
      </c>
      <c r="J73" s="4">
        <v>1</v>
      </c>
      <c r="K73" s="8">
        <v>126874752</v>
      </c>
      <c r="L73" s="8">
        <v>126874752</v>
      </c>
    </row>
    <row r="74" spans="1:12" ht="31.5">
      <c r="A74" s="3">
        <v>68</v>
      </c>
      <c r="B74" s="4" t="s">
        <v>155</v>
      </c>
      <c r="C74" s="4" t="s">
        <v>47</v>
      </c>
      <c r="D74" s="4" t="s">
        <v>33</v>
      </c>
      <c r="E74" s="4" t="s">
        <v>37</v>
      </c>
      <c r="F74" s="5" t="s">
        <v>185</v>
      </c>
      <c r="G74" s="6" t="s">
        <v>186</v>
      </c>
      <c r="H74" s="7">
        <v>203366731</v>
      </c>
      <c r="I74" s="4" t="s">
        <v>41</v>
      </c>
      <c r="J74" s="4">
        <v>1</v>
      </c>
      <c r="K74" s="8">
        <v>945000</v>
      </c>
      <c r="L74" s="8">
        <v>945000</v>
      </c>
    </row>
    <row r="75" spans="1:12" ht="45">
      <c r="A75" s="3">
        <v>69</v>
      </c>
      <c r="B75" s="4" t="s">
        <v>155</v>
      </c>
      <c r="C75" s="4" t="s">
        <v>36</v>
      </c>
      <c r="D75" s="4" t="s">
        <v>18</v>
      </c>
      <c r="E75" s="4" t="s">
        <v>37</v>
      </c>
      <c r="F75" s="5" t="s">
        <v>187</v>
      </c>
      <c r="G75" s="6" t="s">
        <v>97</v>
      </c>
      <c r="H75" s="7" t="s">
        <v>98</v>
      </c>
      <c r="I75" s="4" t="s">
        <v>41</v>
      </c>
      <c r="J75" s="4">
        <v>1</v>
      </c>
      <c r="K75" s="8">
        <v>152755119</v>
      </c>
      <c r="L75" s="8">
        <v>152755119</v>
      </c>
    </row>
    <row r="76" spans="1:12" ht="45">
      <c r="A76" s="3">
        <v>70</v>
      </c>
      <c r="B76" s="4" t="s">
        <v>155</v>
      </c>
      <c r="C76" s="4" t="s">
        <v>36</v>
      </c>
      <c r="D76" s="4" t="s">
        <v>18</v>
      </c>
      <c r="E76" s="4" t="s">
        <v>37</v>
      </c>
      <c r="F76" s="5" t="s">
        <v>188</v>
      </c>
      <c r="G76" s="6" t="s">
        <v>189</v>
      </c>
      <c r="H76" s="7" t="s">
        <v>98</v>
      </c>
      <c r="I76" s="4" t="s">
        <v>41</v>
      </c>
      <c r="J76" s="4">
        <v>1</v>
      </c>
      <c r="K76" s="8">
        <v>10616055</v>
      </c>
      <c r="L76" s="8">
        <v>10616055</v>
      </c>
    </row>
    <row r="77" spans="1:12" ht="45">
      <c r="A77" s="3">
        <v>71</v>
      </c>
      <c r="B77" s="4" t="s">
        <v>155</v>
      </c>
      <c r="C77" s="4" t="s">
        <v>36</v>
      </c>
      <c r="D77" s="4" t="s">
        <v>18</v>
      </c>
      <c r="E77" s="4" t="s">
        <v>37</v>
      </c>
      <c r="F77" s="5" t="s">
        <v>190</v>
      </c>
      <c r="G77" s="6" t="s">
        <v>97</v>
      </c>
      <c r="H77" s="7" t="s">
        <v>98</v>
      </c>
      <c r="I77" s="4" t="s">
        <v>41</v>
      </c>
      <c r="J77" s="4">
        <v>1</v>
      </c>
      <c r="K77" s="8">
        <v>18500972</v>
      </c>
      <c r="L77" s="8">
        <v>18500972</v>
      </c>
    </row>
    <row r="78" spans="1:12" ht="45">
      <c r="A78" s="3">
        <v>72</v>
      </c>
      <c r="B78" s="4" t="s">
        <v>155</v>
      </c>
      <c r="C78" s="4" t="s">
        <v>36</v>
      </c>
      <c r="D78" s="4" t="s">
        <v>18</v>
      </c>
      <c r="E78" s="4" t="s">
        <v>37</v>
      </c>
      <c r="F78" s="5" t="s">
        <v>191</v>
      </c>
      <c r="G78" s="6" t="s">
        <v>97</v>
      </c>
      <c r="H78" s="7" t="s">
        <v>98</v>
      </c>
      <c r="I78" s="4" t="s">
        <v>41</v>
      </c>
      <c r="J78" s="4">
        <v>1</v>
      </c>
      <c r="K78" s="8">
        <v>50254430</v>
      </c>
      <c r="L78" s="8">
        <v>50254430</v>
      </c>
    </row>
    <row r="79" spans="1:12" ht="45">
      <c r="A79" s="3">
        <v>73</v>
      </c>
      <c r="B79" s="4" t="s">
        <v>155</v>
      </c>
      <c r="C79" s="4" t="s">
        <v>36</v>
      </c>
      <c r="D79" s="4" t="s">
        <v>18</v>
      </c>
      <c r="E79" s="4" t="s">
        <v>37</v>
      </c>
      <c r="F79" s="5" t="s">
        <v>192</v>
      </c>
      <c r="G79" s="6" t="s">
        <v>97</v>
      </c>
      <c r="H79" s="7" t="s">
        <v>98</v>
      </c>
      <c r="I79" s="4" t="s">
        <v>41</v>
      </c>
      <c r="J79" s="4">
        <v>1</v>
      </c>
      <c r="K79" s="8">
        <v>20475472</v>
      </c>
      <c r="L79" s="8">
        <v>20475472</v>
      </c>
    </row>
    <row r="80" spans="1:12" ht="45">
      <c r="A80" s="3">
        <v>74</v>
      </c>
      <c r="B80" s="4" t="s">
        <v>155</v>
      </c>
      <c r="C80" s="4" t="s">
        <v>36</v>
      </c>
      <c r="D80" s="4" t="s">
        <v>18</v>
      </c>
      <c r="E80" s="4" t="s">
        <v>37</v>
      </c>
      <c r="F80" s="5" t="s">
        <v>193</v>
      </c>
      <c r="G80" s="6" t="s">
        <v>97</v>
      </c>
      <c r="H80" s="7" t="s">
        <v>98</v>
      </c>
      <c r="I80" s="4" t="s">
        <v>41</v>
      </c>
      <c r="J80" s="4">
        <v>1</v>
      </c>
      <c r="K80" s="8">
        <v>33448630</v>
      </c>
      <c r="L80" s="8">
        <v>33448630</v>
      </c>
    </row>
    <row r="81" spans="1:12" ht="31.5">
      <c r="A81" s="3">
        <v>75</v>
      </c>
      <c r="B81" s="4" t="s">
        <v>155</v>
      </c>
      <c r="C81" s="4" t="s">
        <v>47</v>
      </c>
      <c r="D81" s="4" t="s">
        <v>18</v>
      </c>
      <c r="E81" s="4" t="s">
        <v>37</v>
      </c>
      <c r="F81" s="5" t="s">
        <v>194</v>
      </c>
      <c r="G81" s="6" t="s">
        <v>195</v>
      </c>
      <c r="H81" s="7" t="s">
        <v>196</v>
      </c>
      <c r="I81" s="4" t="s">
        <v>41</v>
      </c>
      <c r="J81" s="4">
        <v>1</v>
      </c>
      <c r="K81" s="8">
        <f>113360000+85020000</f>
        <v>198380000</v>
      </c>
      <c r="L81" s="8">
        <f>K81</f>
        <v>198380000</v>
      </c>
    </row>
    <row r="82" spans="1:12" ht="31.5">
      <c r="A82" s="3">
        <v>76</v>
      </c>
      <c r="B82" s="4" t="s">
        <v>155</v>
      </c>
      <c r="C82" s="4" t="s">
        <v>47</v>
      </c>
      <c r="D82" s="4" t="s">
        <v>18</v>
      </c>
      <c r="E82" s="4" t="s">
        <v>37</v>
      </c>
      <c r="F82" s="5" t="s">
        <v>197</v>
      </c>
      <c r="G82" s="6" t="s">
        <v>198</v>
      </c>
      <c r="H82" s="7" t="s">
        <v>199</v>
      </c>
      <c r="I82" s="4" t="s">
        <v>41</v>
      </c>
      <c r="J82" s="4">
        <v>1</v>
      </c>
      <c r="K82" s="8">
        <f>33389400+10118000</f>
        <v>43507400</v>
      </c>
      <c r="L82" s="8">
        <f>K82</f>
        <v>43507400</v>
      </c>
    </row>
    <row r="83" spans="1:12" ht="31.5">
      <c r="A83" s="3">
        <v>77</v>
      </c>
      <c r="B83" s="4" t="s">
        <v>155</v>
      </c>
      <c r="C83" s="4" t="s">
        <v>47</v>
      </c>
      <c r="D83" s="4" t="s">
        <v>33</v>
      </c>
      <c r="E83" s="4" t="s">
        <v>19</v>
      </c>
      <c r="F83" s="5" t="s">
        <v>200</v>
      </c>
      <c r="G83" s="6" t="s">
        <v>201</v>
      </c>
      <c r="H83" s="7" t="s">
        <v>202</v>
      </c>
      <c r="I83" s="4" t="s">
        <v>41</v>
      </c>
      <c r="J83" s="4">
        <v>1</v>
      </c>
      <c r="K83" s="8">
        <v>7200000</v>
      </c>
      <c r="L83" s="8">
        <v>7200000</v>
      </c>
    </row>
    <row r="84" spans="1:12" ht="31.5">
      <c r="A84" s="3">
        <v>78</v>
      </c>
      <c r="B84" s="4" t="s">
        <v>155</v>
      </c>
      <c r="C84" s="4" t="s">
        <v>47</v>
      </c>
      <c r="D84" s="4" t="s">
        <v>33</v>
      </c>
      <c r="E84" s="4" t="s">
        <v>37</v>
      </c>
      <c r="F84" s="5" t="s">
        <v>203</v>
      </c>
      <c r="G84" s="6" t="s">
        <v>195</v>
      </c>
      <c r="H84" s="7" t="s">
        <v>196</v>
      </c>
      <c r="I84" s="4" t="s">
        <v>41</v>
      </c>
      <c r="J84" s="4">
        <v>1</v>
      </c>
      <c r="K84" s="8">
        <v>56680000</v>
      </c>
      <c r="L84" s="8">
        <v>56680000</v>
      </c>
    </row>
    <row r="85" spans="1:12" ht="31.5">
      <c r="A85" s="3">
        <v>79</v>
      </c>
      <c r="B85" s="4" t="s">
        <v>155</v>
      </c>
      <c r="C85" s="4" t="s">
        <v>47</v>
      </c>
      <c r="D85" s="4" t="s">
        <v>33</v>
      </c>
      <c r="E85" s="4" t="s">
        <v>37</v>
      </c>
      <c r="F85" s="5" t="s">
        <v>204</v>
      </c>
      <c r="G85" s="6" t="s">
        <v>198</v>
      </c>
      <c r="H85" s="7" t="s">
        <v>199</v>
      </c>
      <c r="I85" s="4" t="s">
        <v>41</v>
      </c>
      <c r="J85" s="4">
        <v>1</v>
      </c>
      <c r="K85" s="8">
        <f>1037295+296370</f>
        <v>1333665</v>
      </c>
      <c r="L85" s="8">
        <f>K85</f>
        <v>1333665</v>
      </c>
    </row>
    <row r="86" spans="1:12" ht="31.5">
      <c r="A86" s="3">
        <v>80</v>
      </c>
      <c r="B86" s="4" t="s">
        <v>155</v>
      </c>
      <c r="C86" s="4" t="s">
        <v>47</v>
      </c>
      <c r="D86" s="4" t="s">
        <v>33</v>
      </c>
      <c r="E86" s="4" t="s">
        <v>37</v>
      </c>
      <c r="F86" s="5" t="s">
        <v>205</v>
      </c>
      <c r="G86" s="6" t="s">
        <v>198</v>
      </c>
      <c r="H86" s="7" t="s">
        <v>199</v>
      </c>
      <c r="I86" s="4" t="s">
        <v>41</v>
      </c>
      <c r="J86" s="4">
        <v>1</v>
      </c>
      <c r="K86" s="8">
        <v>27318600</v>
      </c>
      <c r="L86" s="8">
        <v>27318600</v>
      </c>
    </row>
    <row r="87" spans="1:12" ht="31.5">
      <c r="A87" s="3">
        <v>81</v>
      </c>
      <c r="B87" s="4" t="s">
        <v>155</v>
      </c>
      <c r="C87" s="4" t="s">
        <v>47</v>
      </c>
      <c r="D87" s="4" t="s">
        <v>33</v>
      </c>
      <c r="E87" s="4" t="s">
        <v>37</v>
      </c>
      <c r="F87" s="5" t="s">
        <v>206</v>
      </c>
      <c r="G87" s="6" t="s">
        <v>198</v>
      </c>
      <c r="H87" s="7">
        <v>305109680</v>
      </c>
      <c r="I87" s="4" t="s">
        <v>41</v>
      </c>
      <c r="J87" s="4">
        <v>1</v>
      </c>
      <c r="K87" s="8">
        <f>444555+691530</f>
        <v>1136085</v>
      </c>
      <c r="L87" s="8">
        <f>K87</f>
        <v>1136085</v>
      </c>
    </row>
    <row r="88" spans="1:12" ht="31.5">
      <c r="A88" s="3">
        <v>82</v>
      </c>
      <c r="B88" s="4" t="s">
        <v>155</v>
      </c>
      <c r="C88" s="4" t="s">
        <v>47</v>
      </c>
      <c r="D88" s="4" t="s">
        <v>33</v>
      </c>
      <c r="E88" s="4" t="s">
        <v>19</v>
      </c>
      <c r="F88" s="5" t="s">
        <v>207</v>
      </c>
      <c r="G88" s="6" t="s">
        <v>106</v>
      </c>
      <c r="H88" s="7" t="s">
        <v>107</v>
      </c>
      <c r="I88" s="4" t="s">
        <v>41</v>
      </c>
      <c r="J88" s="4">
        <v>1</v>
      </c>
      <c r="K88" s="8">
        <v>700000</v>
      </c>
      <c r="L88" s="8">
        <v>700000</v>
      </c>
    </row>
    <row r="89" spans="1:12" ht="31.5">
      <c r="A89" s="3">
        <v>83</v>
      </c>
      <c r="B89" s="4" t="s">
        <v>155</v>
      </c>
      <c r="C89" s="4" t="s">
        <v>47</v>
      </c>
      <c r="D89" s="4" t="s">
        <v>33</v>
      </c>
      <c r="E89" s="4" t="s">
        <v>19</v>
      </c>
      <c r="F89" s="5" t="s">
        <v>208</v>
      </c>
      <c r="G89" s="6" t="s">
        <v>152</v>
      </c>
      <c r="H89" s="7" t="s">
        <v>153</v>
      </c>
      <c r="I89" s="4" t="s">
        <v>41</v>
      </c>
      <c r="J89" s="4">
        <v>1</v>
      </c>
      <c r="K89" s="8">
        <v>660000</v>
      </c>
      <c r="L89" s="8">
        <v>660000</v>
      </c>
    </row>
    <row r="90" spans="1:12" ht="31.5">
      <c r="A90" s="3">
        <v>84</v>
      </c>
      <c r="B90" s="4" t="s">
        <v>155</v>
      </c>
      <c r="C90" s="4" t="s">
        <v>209</v>
      </c>
      <c r="D90" s="4" t="s">
        <v>33</v>
      </c>
      <c r="E90" s="4" t="s">
        <v>19</v>
      </c>
      <c r="F90" s="5" t="s">
        <v>210</v>
      </c>
      <c r="G90" s="6" t="s">
        <v>211</v>
      </c>
      <c r="H90" s="7" t="s">
        <v>212</v>
      </c>
      <c r="I90" s="4" t="s">
        <v>30</v>
      </c>
      <c r="J90" s="4">
        <v>70</v>
      </c>
      <c r="K90" s="8">
        <v>45999</v>
      </c>
      <c r="L90" s="8">
        <v>3219930</v>
      </c>
    </row>
    <row r="91" spans="1:12" ht="31.5">
      <c r="A91" s="3">
        <v>85</v>
      </c>
      <c r="B91" s="4" t="s">
        <v>155</v>
      </c>
      <c r="C91" s="4" t="s">
        <v>47</v>
      </c>
      <c r="D91" s="4" t="s">
        <v>33</v>
      </c>
      <c r="E91" s="4" t="s">
        <v>19</v>
      </c>
      <c r="F91" s="5" t="s">
        <v>213</v>
      </c>
      <c r="G91" s="6" t="s">
        <v>214</v>
      </c>
      <c r="H91" s="7" t="s">
        <v>215</v>
      </c>
      <c r="I91" s="4" t="s">
        <v>41</v>
      </c>
      <c r="J91" s="4">
        <v>1</v>
      </c>
      <c r="K91" s="8">
        <v>1800000</v>
      </c>
      <c r="L91" s="8">
        <v>1800000</v>
      </c>
    </row>
    <row r="92" spans="1:12" ht="31.5">
      <c r="A92" s="3">
        <v>86</v>
      </c>
      <c r="B92" s="4" t="s">
        <v>155</v>
      </c>
      <c r="C92" s="4" t="s">
        <v>216</v>
      </c>
      <c r="D92" s="4" t="s">
        <v>33</v>
      </c>
      <c r="E92" s="4" t="s">
        <v>19</v>
      </c>
      <c r="F92" s="5" t="s">
        <v>217</v>
      </c>
      <c r="G92" s="6" t="s">
        <v>106</v>
      </c>
      <c r="H92" s="7" t="s">
        <v>107</v>
      </c>
      <c r="I92" s="4" t="s">
        <v>30</v>
      </c>
      <c r="J92" s="4">
        <v>100</v>
      </c>
      <c r="K92" s="8">
        <v>13720</v>
      </c>
      <c r="L92" s="8">
        <v>1372000</v>
      </c>
    </row>
    <row r="93" spans="1:12" ht="31.5">
      <c r="A93" s="3">
        <v>87</v>
      </c>
      <c r="B93" s="4" t="s">
        <v>155</v>
      </c>
      <c r="C93" s="4" t="s">
        <v>47</v>
      </c>
      <c r="D93" s="4" t="s">
        <v>18</v>
      </c>
      <c r="E93" s="4" t="s">
        <v>37</v>
      </c>
      <c r="F93" s="5" t="s">
        <v>218</v>
      </c>
      <c r="G93" s="6" t="s">
        <v>49</v>
      </c>
      <c r="H93" s="7" t="s">
        <v>50</v>
      </c>
      <c r="I93" s="4" t="s">
        <v>41</v>
      </c>
      <c r="J93" s="4">
        <v>1</v>
      </c>
      <c r="K93" s="8">
        <v>1500000</v>
      </c>
      <c r="L93" s="8">
        <v>1500000</v>
      </c>
    </row>
    <row r="94" spans="1:12" ht="63">
      <c r="A94" s="3">
        <v>88</v>
      </c>
      <c r="B94" s="4" t="s">
        <v>155</v>
      </c>
      <c r="C94" s="4" t="s">
        <v>26</v>
      </c>
      <c r="D94" s="4" t="s">
        <v>18</v>
      </c>
      <c r="E94" s="4" t="s">
        <v>19</v>
      </c>
      <c r="F94" s="5" t="s">
        <v>219</v>
      </c>
      <c r="G94" s="6" t="s">
        <v>220</v>
      </c>
      <c r="H94" s="7" t="s">
        <v>221</v>
      </c>
      <c r="I94" s="4" t="s">
        <v>27</v>
      </c>
      <c r="J94" s="4">
        <v>2</v>
      </c>
      <c r="K94" s="8">
        <v>964456</v>
      </c>
      <c r="L94" s="8">
        <v>1928912</v>
      </c>
    </row>
    <row r="95" spans="1:12" ht="45">
      <c r="A95" s="3">
        <v>89</v>
      </c>
      <c r="B95" s="4" t="s">
        <v>155</v>
      </c>
      <c r="C95" s="4" t="s">
        <v>36</v>
      </c>
      <c r="D95" s="4" t="s">
        <v>18</v>
      </c>
      <c r="E95" s="4" t="s">
        <v>37</v>
      </c>
      <c r="F95" s="5" t="s">
        <v>222</v>
      </c>
      <c r="G95" s="6" t="s">
        <v>97</v>
      </c>
      <c r="H95" s="7" t="s">
        <v>98</v>
      </c>
      <c r="I95" s="4" t="s">
        <v>41</v>
      </c>
      <c r="J95" s="4">
        <v>1</v>
      </c>
      <c r="K95" s="8">
        <v>208124350</v>
      </c>
      <c r="L95" s="8">
        <v>208124350</v>
      </c>
    </row>
    <row r="96" spans="1:12" ht="45">
      <c r="A96" s="3">
        <v>90</v>
      </c>
      <c r="B96" s="4" t="s">
        <v>223</v>
      </c>
      <c r="C96" s="4" t="s">
        <v>36</v>
      </c>
      <c r="D96" s="4" t="s">
        <v>18</v>
      </c>
      <c r="E96" s="4" t="s">
        <v>37</v>
      </c>
      <c r="F96" s="5" t="s">
        <v>224</v>
      </c>
      <c r="G96" s="13" t="s">
        <v>97</v>
      </c>
      <c r="H96" s="14" t="s">
        <v>98</v>
      </c>
      <c r="I96" s="4" t="s">
        <v>41</v>
      </c>
      <c r="J96" s="4">
        <v>1</v>
      </c>
      <c r="K96" s="15">
        <v>131498376</v>
      </c>
      <c r="L96" s="15">
        <v>131498376</v>
      </c>
    </row>
    <row r="97" spans="1:12" ht="45">
      <c r="A97" s="3">
        <v>91</v>
      </c>
      <c r="B97" s="4" t="s">
        <v>223</v>
      </c>
      <c r="C97" s="4" t="s">
        <v>36</v>
      </c>
      <c r="D97" s="4" t="s">
        <v>18</v>
      </c>
      <c r="E97" s="4" t="s">
        <v>37</v>
      </c>
      <c r="F97" s="5" t="s">
        <v>225</v>
      </c>
      <c r="G97" s="13" t="s">
        <v>97</v>
      </c>
      <c r="H97" s="14" t="s">
        <v>98</v>
      </c>
      <c r="I97" s="4" t="s">
        <v>41</v>
      </c>
      <c r="J97" s="4">
        <v>1</v>
      </c>
      <c r="K97" s="15">
        <v>106715708</v>
      </c>
      <c r="L97" s="15">
        <v>106715708</v>
      </c>
    </row>
    <row r="98" spans="1:12" ht="31.5">
      <c r="A98" s="3">
        <v>92</v>
      </c>
      <c r="B98" s="4" t="s">
        <v>223</v>
      </c>
      <c r="C98" s="4" t="s">
        <v>36</v>
      </c>
      <c r="D98" s="4" t="s">
        <v>18</v>
      </c>
      <c r="E98" s="4" t="s">
        <v>37</v>
      </c>
      <c r="F98" s="5" t="s">
        <v>226</v>
      </c>
      <c r="G98" s="13" t="s">
        <v>227</v>
      </c>
      <c r="H98" s="14" t="s">
        <v>228</v>
      </c>
      <c r="I98" s="4" t="s">
        <v>41</v>
      </c>
      <c r="J98" s="4">
        <v>1</v>
      </c>
      <c r="K98" s="15">
        <v>46034000</v>
      </c>
      <c r="L98" s="15">
        <v>46034000</v>
      </c>
    </row>
    <row r="99" spans="1:12" ht="45">
      <c r="A99" s="3">
        <v>93</v>
      </c>
      <c r="B99" s="4" t="s">
        <v>223</v>
      </c>
      <c r="C99" s="4" t="s">
        <v>36</v>
      </c>
      <c r="D99" s="4" t="s">
        <v>18</v>
      </c>
      <c r="E99" s="4" t="s">
        <v>37</v>
      </c>
      <c r="F99" s="5" t="s">
        <v>229</v>
      </c>
      <c r="G99" s="13" t="s">
        <v>97</v>
      </c>
      <c r="H99" s="14" t="s">
        <v>98</v>
      </c>
      <c r="I99" s="4" t="s">
        <v>41</v>
      </c>
      <c r="J99" s="4">
        <v>1</v>
      </c>
      <c r="K99" s="15">
        <v>26204652</v>
      </c>
      <c r="L99" s="15">
        <v>26204652</v>
      </c>
    </row>
    <row r="100" spans="1:12" ht="45">
      <c r="A100" s="3">
        <v>94</v>
      </c>
      <c r="B100" s="4" t="s">
        <v>223</v>
      </c>
      <c r="C100" s="4" t="s">
        <v>36</v>
      </c>
      <c r="D100" s="4" t="s">
        <v>18</v>
      </c>
      <c r="E100" s="4" t="s">
        <v>37</v>
      </c>
      <c r="F100" s="5" t="s">
        <v>230</v>
      </c>
      <c r="G100" s="13" t="s">
        <v>97</v>
      </c>
      <c r="H100" s="14" t="s">
        <v>98</v>
      </c>
      <c r="I100" s="4" t="s">
        <v>41</v>
      </c>
      <c r="J100" s="4">
        <v>1</v>
      </c>
      <c r="K100" s="15">
        <v>16046102</v>
      </c>
      <c r="L100" s="15">
        <v>16046102</v>
      </c>
    </row>
    <row r="101" spans="1:12" ht="45">
      <c r="A101" s="3">
        <v>95</v>
      </c>
      <c r="B101" s="4" t="s">
        <v>223</v>
      </c>
      <c r="C101" s="4" t="s">
        <v>36</v>
      </c>
      <c r="D101" s="4" t="s">
        <v>18</v>
      </c>
      <c r="E101" s="4" t="s">
        <v>37</v>
      </c>
      <c r="F101" s="5" t="s">
        <v>231</v>
      </c>
      <c r="G101" s="13" t="s">
        <v>97</v>
      </c>
      <c r="H101" s="14" t="s">
        <v>98</v>
      </c>
      <c r="I101" s="4" t="s">
        <v>41</v>
      </c>
      <c r="J101" s="4">
        <v>1</v>
      </c>
      <c r="K101" s="15">
        <v>206695291</v>
      </c>
      <c r="L101" s="15">
        <v>206695291</v>
      </c>
    </row>
    <row r="102" spans="1:12" ht="31.5">
      <c r="A102" s="3">
        <v>96</v>
      </c>
      <c r="B102" s="4" t="s">
        <v>223</v>
      </c>
      <c r="C102" s="4" t="s">
        <v>36</v>
      </c>
      <c r="D102" s="4" t="s">
        <v>18</v>
      </c>
      <c r="E102" s="4" t="s">
        <v>37</v>
      </c>
      <c r="F102" s="5" t="s">
        <v>232</v>
      </c>
      <c r="G102" s="13" t="s">
        <v>63</v>
      </c>
      <c r="H102" s="14" t="s">
        <v>64</v>
      </c>
      <c r="I102" s="4" t="s">
        <v>41</v>
      </c>
      <c r="J102" s="4">
        <v>1</v>
      </c>
      <c r="K102" s="15">
        <v>20000000</v>
      </c>
      <c r="L102" s="15">
        <v>20000000</v>
      </c>
    </row>
    <row r="103" spans="1:12" ht="45">
      <c r="A103" s="3">
        <v>97</v>
      </c>
      <c r="B103" s="4" t="s">
        <v>223</v>
      </c>
      <c r="C103" s="4" t="s">
        <v>36</v>
      </c>
      <c r="D103" s="4" t="s">
        <v>18</v>
      </c>
      <c r="E103" s="4" t="s">
        <v>37</v>
      </c>
      <c r="F103" s="5" t="s">
        <v>233</v>
      </c>
      <c r="G103" s="13" t="s">
        <v>97</v>
      </c>
      <c r="H103" s="14" t="s">
        <v>98</v>
      </c>
      <c r="I103" s="4" t="s">
        <v>41</v>
      </c>
      <c r="J103" s="4">
        <v>1</v>
      </c>
      <c r="K103" s="15">
        <v>172719217</v>
      </c>
      <c r="L103" s="15">
        <v>172719217</v>
      </c>
    </row>
    <row r="104" spans="1:12" ht="31.5">
      <c r="A104" s="3">
        <v>98</v>
      </c>
      <c r="B104" s="4" t="s">
        <v>223</v>
      </c>
      <c r="C104" s="13" t="s">
        <v>234</v>
      </c>
      <c r="D104" s="4" t="s">
        <v>18</v>
      </c>
      <c r="E104" s="4" t="s">
        <v>37</v>
      </c>
      <c r="F104" s="5" t="s">
        <v>235</v>
      </c>
      <c r="G104" s="13" t="s">
        <v>198</v>
      </c>
      <c r="H104" s="14" t="s">
        <v>199</v>
      </c>
      <c r="I104" s="4" t="s">
        <v>41</v>
      </c>
      <c r="J104" s="4">
        <v>1</v>
      </c>
      <c r="K104" s="15">
        <v>987900</v>
      </c>
      <c r="L104" s="15">
        <v>987900</v>
      </c>
    </row>
    <row r="105" spans="1:12" ht="32.25" customHeight="1">
      <c r="A105" s="16" t="s">
        <v>236</v>
      </c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</row>
  </sheetData>
  <mergeCells count="15">
    <mergeCell ref="A105:L105"/>
    <mergeCell ref="J2:L2"/>
    <mergeCell ref="A3:L3"/>
    <mergeCell ref="A4:L4"/>
    <mergeCell ref="A5:A6"/>
    <mergeCell ref="B5:B6"/>
    <mergeCell ref="C5:C6"/>
    <mergeCell ref="D5:D6"/>
    <mergeCell ref="E5:E6"/>
    <mergeCell ref="F5:F6"/>
    <mergeCell ref="G5:H5"/>
    <mergeCell ref="I5:I6"/>
    <mergeCell ref="J5:J6"/>
    <mergeCell ref="K5:K6"/>
    <mergeCell ref="L5:L6"/>
  </mergeCells>
  <hyperlinks>
    <hyperlink ref="D5" r:id="rId1" display="javascript:scrollText(5421870)"/>
  </hyperlinks>
  <printOptions horizontalCentered="1"/>
  <pageMargins left="0" right="0" top="0" bottom="0" header="0" footer="0"/>
  <pageSetup paperSize="9" scale="77" fitToHeight="0" orientation="landscape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1-3- чорак </vt:lpstr>
      <vt:lpstr>'1-3- чорак 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Lola Xayriyeva</dc:creator>
  <cp:lastModifiedBy>Пользователь</cp:lastModifiedBy>
  <cp:lastPrinted>2022-10-27T10:17:20Z</cp:lastPrinted>
  <dcterms:created xsi:type="dcterms:W3CDTF">2022-10-26T11:55:47Z</dcterms:created>
  <dcterms:modified xsi:type="dcterms:W3CDTF">2023-12-11T05:31:16Z</dcterms:modified>
</cp:coreProperties>
</file>