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" windowHeight="0"/>
  </bookViews>
  <sheets>
    <sheet name="Номм-ном" sheetId="7" r:id="rId1"/>
    <sheet name="Свод" sheetId="9" r:id="rId2"/>
  </sheets>
  <definedNames>
    <definedName name="_xlnm.Print_Area" localSheetId="0">'Номм-ном'!$A$1:$G$61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43" i="7"/>
  <c r="A51" i="7"/>
  <c r="G12" i="7"/>
  <c r="F12" i="7"/>
  <c r="G49" i="7" l="1"/>
  <c r="E18" i="9" s="1"/>
  <c r="F49" i="7"/>
  <c r="D18" i="9" s="1"/>
  <c r="C17" i="9"/>
  <c r="A44" i="7"/>
  <c r="A45" i="7" s="1"/>
  <c r="A46" i="7" s="1"/>
  <c r="A47" i="7" s="1"/>
  <c r="A48" i="7" s="1"/>
  <c r="G51" i="7"/>
  <c r="E17" i="9" s="1"/>
  <c r="F51" i="7"/>
  <c r="D17" i="9" s="1"/>
  <c r="G38" i="7"/>
  <c r="E12" i="9" s="1"/>
  <c r="F38" i="7"/>
  <c r="D12" i="9" s="1"/>
  <c r="G30" i="7"/>
  <c r="E11" i="9" s="1"/>
  <c r="F30" i="7"/>
  <c r="D11" i="9" s="1"/>
  <c r="G60" i="7" l="1"/>
  <c r="E19" i="9" s="1"/>
  <c r="F60" i="7"/>
  <c r="D19" i="9" s="1"/>
  <c r="A53" i="7"/>
  <c r="A54" i="7" s="1"/>
  <c r="A55" i="7" s="1"/>
  <c r="A56" i="7" s="1"/>
  <c r="A57" i="7" s="1"/>
  <c r="A58" i="7" s="1"/>
  <c r="A59" i="7" s="1"/>
  <c r="A60" i="7" s="1"/>
  <c r="C19" i="9" s="1"/>
  <c r="G41" i="7"/>
  <c r="E14" i="9" s="1"/>
  <c r="F41" i="7"/>
  <c r="D14" i="9" s="1"/>
  <c r="A40" i="7"/>
  <c r="A41" i="7" s="1"/>
  <c r="C14" i="9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E10" i="9"/>
  <c r="D10" i="9"/>
  <c r="A26" i="7" l="1"/>
  <c r="A27" i="7" s="1"/>
  <c r="A28" i="7" s="1"/>
  <c r="A29" i="7" s="1"/>
  <c r="A30" i="7" s="1"/>
  <c r="C11" i="9" s="1"/>
  <c r="A32" i="7"/>
  <c r="A33" i="7" s="1"/>
  <c r="A34" i="7" s="1"/>
  <c r="A35" i="7" s="1"/>
  <c r="A36" i="7" s="1"/>
  <c r="A37" i="7" l="1"/>
  <c r="A38" i="7" s="1"/>
  <c r="C12" i="9" s="1"/>
  <c r="A12" i="7"/>
  <c r="C10" i="9" s="1"/>
  <c r="A7" i="7"/>
  <c r="A8" i="7" s="1"/>
  <c r="A9" i="7" s="1"/>
  <c r="A10" i="7" s="1"/>
  <c r="C7" i="9" s="1"/>
  <c r="A20" i="9" l="1"/>
  <c r="G10" i="7" l="1"/>
  <c r="F10" i="7"/>
  <c r="G61" i="7" l="1"/>
  <c r="E7" i="9"/>
  <c r="E20" i="9" s="1"/>
  <c r="F61" i="7"/>
  <c r="D7" i="9"/>
  <c r="D20" i="9" s="1"/>
  <c r="A49" i="7" l="1"/>
  <c r="A61" i="7" l="1"/>
  <c r="C18" i="9"/>
  <c r="C20" i="9"/>
</calcChain>
</file>

<file path=xl/sharedStrings.xml><?xml version="1.0" encoding="utf-8"?>
<sst xmlns="http://schemas.openxmlformats.org/spreadsheetml/2006/main" count="230" uniqueCount="103">
  <si>
    <t>№</t>
  </si>
  <si>
    <t>Навоий</t>
  </si>
  <si>
    <t>Жами</t>
  </si>
  <si>
    <t>Ҳудуд номи</t>
  </si>
  <si>
    <t>МАЪЛУМОТ</t>
  </si>
  <si>
    <t>Амударё</t>
  </si>
  <si>
    <t>Туман 
номи</t>
  </si>
  <si>
    <t>Ажратилган субсидия</t>
  </si>
  <si>
    <t>Қишлоқ хўжалиги субъекти номи</t>
  </si>
  <si>
    <r>
      <t>майдони</t>
    </r>
    <r>
      <rPr>
        <i/>
        <sz val="13"/>
        <color theme="1"/>
        <rFont val="Times New Roman"/>
        <family val="1"/>
        <charset val="204"/>
      </rPr>
      <t xml:space="preserve">
(гектар)</t>
    </r>
  </si>
  <si>
    <t>Тўрткўл</t>
  </si>
  <si>
    <r>
      <t xml:space="preserve"> суммаси                         </t>
    </r>
    <r>
      <rPr>
        <i/>
        <sz val="13"/>
        <color theme="1"/>
        <rFont val="Times New Roman"/>
        <family val="1"/>
        <charset val="204"/>
      </rPr>
      <t>(млн сўм)</t>
    </r>
    <r>
      <rPr>
        <b/>
        <sz val="13"/>
        <color theme="1"/>
        <rFont val="Times New Roman"/>
        <family val="1"/>
        <charset val="204"/>
      </rPr>
      <t xml:space="preserve">
 </t>
    </r>
  </si>
  <si>
    <t>Қизилтепа</t>
  </si>
  <si>
    <t>Фарғона</t>
  </si>
  <si>
    <t>Самарқанд</t>
  </si>
  <si>
    <t>Жиззах</t>
  </si>
  <si>
    <t>Қашқадарё</t>
  </si>
  <si>
    <t>Бухоро</t>
  </si>
  <si>
    <t>Хоразм</t>
  </si>
  <si>
    <t>Йўналиши</t>
  </si>
  <si>
    <t>Қишлоқ хўжалиги субъекти сони</t>
  </si>
  <si>
    <t>Қорақалпоғистон
 Республикаси</t>
  </si>
  <si>
    <t>Андижон</t>
  </si>
  <si>
    <t>Наманган</t>
  </si>
  <si>
    <t>Сурхондарё</t>
  </si>
  <si>
    <t>Сирдарё</t>
  </si>
  <si>
    <t>Тошкент</t>
  </si>
  <si>
    <t>ҚҚР жами</t>
  </si>
  <si>
    <t>Қува</t>
  </si>
  <si>
    <t>Бувайда</t>
  </si>
  <si>
    <t>“Ecomilch” MCHJ</t>
  </si>
  <si>
    <t>“Imomali Qosimovich” F/x</t>
  </si>
  <si>
    <t>Озуқабоп</t>
  </si>
  <si>
    <t>"Dilshodxo'ja-dingli" f/x</t>
  </si>
  <si>
    <t>"Elshod-A" f/x</t>
  </si>
  <si>
    <t>Донли экин</t>
  </si>
  <si>
    <t>Қорақалпоғистон Республикаси</t>
  </si>
  <si>
    <t>Зомин</t>
  </si>
  <si>
    <t>"Narzullayev Jasurbek" f/x</t>
  </si>
  <si>
    <t>Бешариқ</t>
  </si>
  <si>
    <t>"Asr ko'rki" f/x</t>
  </si>
  <si>
    <t>"Nasibabonu bog'I roxat" f/x</t>
  </si>
  <si>
    <t>"Amu rich harvest" MCHJ</t>
  </si>
  <si>
    <t>"Bo'danli-arman" f/x</t>
  </si>
  <si>
    <t>Жиззах жами</t>
  </si>
  <si>
    <t>Навоий жами</t>
  </si>
  <si>
    <t>Фарғона жами</t>
  </si>
  <si>
    <t>2023 йилда Қишлоқ хўжалиги вазирлиги томонидан сувни тежайдиган технологияларни жорий қилган талабгорларга ажратилган субсидиялар тўғрисида</t>
  </si>
  <si>
    <t>“Yangi asr” f/x</t>
  </si>
  <si>
    <t>“Musaffo” f/x</t>
  </si>
  <si>
    <t>“Parviz Shoxruz bog‘lari” f/x</t>
  </si>
  <si>
    <t>Нуробод</t>
  </si>
  <si>
    <t>Донли</t>
  </si>
  <si>
    <t>“Fergana-Oseana” MCHJ</t>
  </si>
  <si>
    <t>Бўка</t>
  </si>
  <si>
    <t>“T N A Agro Invest” MCHJ</t>
  </si>
  <si>
    <t>Сабзавот</t>
  </si>
  <si>
    <t>Ғузор</t>
  </si>
  <si>
    <t>Китоб</t>
  </si>
  <si>
    <t>Косон</t>
  </si>
  <si>
    <t xml:space="preserve">"Toshguzar Boysun-s" f/x </t>
  </si>
  <si>
    <t xml:space="preserve">"Baxriddin bob avlodlari" f/x </t>
  </si>
  <si>
    <t xml:space="preserve">"Asilbek Abdinazar o'g'li" f/x </t>
  </si>
  <si>
    <t xml:space="preserve">"Asli-Najim" f/x </t>
  </si>
  <si>
    <t>Қашқадарё жами</t>
  </si>
  <si>
    <t>Кармана</t>
  </si>
  <si>
    <t xml:space="preserve">"Nuraliev Isroil" f/x </t>
  </si>
  <si>
    <t xml:space="preserve">"Nurafshon zamin nafasi" o/k </t>
  </si>
  <si>
    <t>Пайариқ</t>
  </si>
  <si>
    <t xml:space="preserve">"Abdukarim Dushan" f/x </t>
  </si>
  <si>
    <t>Олтиариқ</t>
  </si>
  <si>
    <t>Тошлоқ</t>
  </si>
  <si>
    <t xml:space="preserve">"Oltiariq Zebo zamini" f/x </t>
  </si>
  <si>
    <t xml:space="preserve">"Agro export unirade" f/x </t>
  </si>
  <si>
    <t>Гурлан</t>
  </si>
  <si>
    <t xml:space="preserve">"Qilichboy Arna" f/x </t>
  </si>
  <si>
    <t xml:space="preserve">"Yo'ldosh uychi" f/x </t>
  </si>
  <si>
    <t xml:space="preserve">"Amu-Saxtiyon" f/x </t>
  </si>
  <si>
    <t xml:space="preserve">"Matkarim Maxsum" f/x </t>
  </si>
  <si>
    <t xml:space="preserve">"Qo'zi polvon" f/x </t>
  </si>
  <si>
    <t xml:space="preserve">"Toza kayir" f/x </t>
  </si>
  <si>
    <t xml:space="preserve">"Erta bahor" f/x </t>
  </si>
  <si>
    <t xml:space="preserve">"Otajon Saparov" f/x </t>
  </si>
  <si>
    <t>Хоразм жами</t>
  </si>
  <si>
    <t>Муборак</t>
  </si>
  <si>
    <t>Яккабоғ</t>
  </si>
  <si>
    <t>"Azamat" f/x</t>
  </si>
  <si>
    <t>"Sayyodbek Turob o'g'li" f/x</t>
  </si>
  <si>
    <t>"Beshboyev Jasurbek" f/x</t>
  </si>
  <si>
    <t>"Nurbek-omad zamini" f/x</t>
  </si>
  <si>
    <t>"Agro star-invest" f/x</t>
  </si>
  <si>
    <t>"Guliston" f/x</t>
  </si>
  <si>
    <t>"Tursunboy Oynazarov" f/x</t>
  </si>
  <si>
    <t>"Otabek" f/x</t>
  </si>
  <si>
    <t>"Safarov bobo Xalilov" f/x</t>
  </si>
  <si>
    <t>"Oltin voha oltin don" f/x</t>
  </si>
  <si>
    <t>"Turon zamin bitiklari" f/x</t>
  </si>
  <si>
    <t>"Olimov Kamronbek Sherzodovich" f/x</t>
  </si>
  <si>
    <t>"Do'rmon-agro-eksport" MChJ</t>
  </si>
  <si>
    <t>Самарқанд жами</t>
  </si>
  <si>
    <t>Тошкент жами</t>
  </si>
  <si>
    <t>Респулика бўйича жами</t>
  </si>
  <si>
    <t>17.07.2023 йил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</si>
</sst>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/>
    <xf numFmtId="165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65" fontId="2" fillId="3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7"/>
  <sheetViews>
    <sheetView tabSelected="1" view="pageBreakPreview" zoomScaleNormal="100" zoomScaleSheetLayoutView="100" workbookViewId="0">
      <pane ySplit="5" topLeftCell="A49" activePane="bottomLeft" state="frozen"/>
      <selection pane="bottomLeft" activeCell="A6" sqref="A6:XFD59"/>
    </sheetView>
  </sheetViews>
  <sheetFormatPr defaultRowHeight="15.75" x14ac:dyDescent="0.25"/>
  <cols>
    <col min="1" max="1" width="3.7109375" style="1" bestFit="1" customWidth="1"/>
    <col min="2" max="2" width="18.85546875" style="1" customWidth="1"/>
    <col min="3" max="3" width="14.7109375" style="1" customWidth="1"/>
    <col min="4" max="4" width="35.28515625" style="1" customWidth="1"/>
    <col min="5" max="5" width="12.85546875" style="1" bestFit="1" customWidth="1"/>
    <col min="6" max="6" width="13.140625" style="1" customWidth="1"/>
    <col min="7" max="7" width="19" style="1" customWidth="1"/>
    <col min="8" max="8" width="11.28515625" style="1" customWidth="1"/>
    <col min="9" max="9" width="13.140625" style="1" customWidth="1"/>
    <col min="10" max="16384" width="9.140625" style="1"/>
  </cols>
  <sheetData>
    <row r="1" spans="1:8" ht="45.75" customHeight="1" x14ac:dyDescent="0.25">
      <c r="A1" s="41" t="s">
        <v>47</v>
      </c>
      <c r="B1" s="41"/>
      <c r="C1" s="41"/>
      <c r="D1" s="41"/>
      <c r="E1" s="41"/>
      <c r="F1" s="41"/>
      <c r="G1" s="41"/>
    </row>
    <row r="2" spans="1:8" ht="23.25" customHeight="1" thickBot="1" x14ac:dyDescent="0.3">
      <c r="A2" s="42" t="s">
        <v>4</v>
      </c>
      <c r="B2" s="42"/>
      <c r="C2" s="42"/>
      <c r="D2" s="42"/>
      <c r="E2" s="42"/>
      <c r="F2" s="42"/>
      <c r="G2" s="42"/>
    </row>
    <row r="3" spans="1:8" ht="12.75" customHeight="1" x14ac:dyDescent="0.25">
      <c r="A3" s="43" t="s">
        <v>0</v>
      </c>
      <c r="B3" s="45" t="s">
        <v>3</v>
      </c>
      <c r="C3" s="45" t="s">
        <v>6</v>
      </c>
      <c r="D3" s="45" t="s">
        <v>8</v>
      </c>
      <c r="E3" s="45" t="s">
        <v>19</v>
      </c>
      <c r="F3" s="47" t="s">
        <v>7</v>
      </c>
      <c r="G3" s="48"/>
    </row>
    <row r="4" spans="1:8" ht="14.25" customHeight="1" x14ac:dyDescent="0.25">
      <c r="A4" s="44"/>
      <c r="B4" s="46"/>
      <c r="C4" s="46"/>
      <c r="D4" s="46"/>
      <c r="E4" s="46"/>
      <c r="F4" s="49"/>
      <c r="G4" s="50"/>
    </row>
    <row r="5" spans="1:8" ht="48" customHeight="1" x14ac:dyDescent="0.25">
      <c r="A5" s="44"/>
      <c r="B5" s="46"/>
      <c r="C5" s="46"/>
      <c r="D5" s="46"/>
      <c r="E5" s="46"/>
      <c r="F5" s="4" t="s">
        <v>9</v>
      </c>
      <c r="G5" s="8" t="s">
        <v>11</v>
      </c>
    </row>
    <row r="6" spans="1:8" s="58" customFormat="1" ht="31.5" x14ac:dyDescent="0.25">
      <c r="A6" s="56">
        <v>1</v>
      </c>
      <c r="B6" s="57" t="s">
        <v>36</v>
      </c>
      <c r="C6" s="18" t="s">
        <v>10</v>
      </c>
      <c r="D6" s="19" t="s">
        <v>33</v>
      </c>
      <c r="E6" s="20" t="s">
        <v>35</v>
      </c>
      <c r="F6" s="13">
        <v>13.7</v>
      </c>
      <c r="G6" s="14">
        <v>46.237499999999997</v>
      </c>
    </row>
    <row r="7" spans="1:8" s="58" customFormat="1" ht="31.5" x14ac:dyDescent="0.25">
      <c r="A7" s="20">
        <f>+A6+1</f>
        <v>2</v>
      </c>
      <c r="B7" s="57" t="s">
        <v>36</v>
      </c>
      <c r="C7" s="18" t="s">
        <v>10</v>
      </c>
      <c r="D7" s="19" t="s">
        <v>34</v>
      </c>
      <c r="E7" s="20" t="s">
        <v>35</v>
      </c>
      <c r="F7" s="13">
        <v>14</v>
      </c>
      <c r="G7" s="14">
        <v>47.25</v>
      </c>
    </row>
    <row r="8" spans="1:8" s="58" customFormat="1" ht="31.5" x14ac:dyDescent="0.25">
      <c r="A8" s="20">
        <f t="shared" ref="A8:A9" si="0">+A7+1</f>
        <v>3</v>
      </c>
      <c r="B8" s="57" t="s">
        <v>36</v>
      </c>
      <c r="C8" s="18" t="s">
        <v>5</v>
      </c>
      <c r="D8" s="19" t="s">
        <v>42</v>
      </c>
      <c r="E8" s="20" t="s">
        <v>35</v>
      </c>
      <c r="F8" s="13">
        <v>50</v>
      </c>
      <c r="G8" s="14">
        <v>157.5</v>
      </c>
    </row>
    <row r="9" spans="1:8" s="58" customFormat="1" ht="31.5" x14ac:dyDescent="0.25">
      <c r="A9" s="20">
        <f t="shared" si="0"/>
        <v>4</v>
      </c>
      <c r="B9" s="57" t="s">
        <v>36</v>
      </c>
      <c r="C9" s="18" t="s">
        <v>10</v>
      </c>
      <c r="D9" s="19" t="s">
        <v>43</v>
      </c>
      <c r="E9" s="20" t="s">
        <v>35</v>
      </c>
      <c r="F9" s="13">
        <v>6.7</v>
      </c>
      <c r="G9" s="14">
        <v>23.215499999999999</v>
      </c>
    </row>
    <row r="10" spans="1:8" s="64" customFormat="1" ht="25.5" customHeight="1" x14ac:dyDescent="0.25">
      <c r="A10" s="59">
        <f>+A9</f>
        <v>4</v>
      </c>
      <c r="B10" s="60" t="s">
        <v>27</v>
      </c>
      <c r="C10" s="61"/>
      <c r="D10" s="61"/>
      <c r="E10" s="62"/>
      <c r="F10" s="63">
        <f>+SUM(F6:F9)</f>
        <v>84.4</v>
      </c>
      <c r="G10" s="63">
        <f>+SUM(G6:G9)</f>
        <v>274.20300000000003</v>
      </c>
    </row>
    <row r="11" spans="1:8" s="58" customFormat="1" ht="25.5" customHeight="1" x14ac:dyDescent="0.25">
      <c r="A11" s="65">
        <v>1</v>
      </c>
      <c r="B11" s="57" t="s">
        <v>15</v>
      </c>
      <c r="C11" s="18" t="s">
        <v>37</v>
      </c>
      <c r="D11" s="19" t="s">
        <v>38</v>
      </c>
      <c r="E11" s="20" t="s">
        <v>35</v>
      </c>
      <c r="F11" s="13">
        <v>50</v>
      </c>
      <c r="G11" s="14">
        <v>90</v>
      </c>
    </row>
    <row r="12" spans="1:8" s="64" customFormat="1" ht="25.5" customHeight="1" x14ac:dyDescent="0.25">
      <c r="A12" s="56">
        <f>+A11</f>
        <v>1</v>
      </c>
      <c r="B12" s="60" t="s">
        <v>44</v>
      </c>
      <c r="C12" s="61"/>
      <c r="D12" s="61"/>
      <c r="E12" s="62"/>
      <c r="F12" s="63">
        <f>+F11</f>
        <v>50</v>
      </c>
      <c r="G12" s="63">
        <f>+G11</f>
        <v>90</v>
      </c>
      <c r="H12" s="58"/>
    </row>
    <row r="13" spans="1:8" s="64" customFormat="1" ht="25.5" customHeight="1" x14ac:dyDescent="0.25">
      <c r="A13" s="56">
        <v>1</v>
      </c>
      <c r="B13" s="57" t="s">
        <v>16</v>
      </c>
      <c r="C13" s="18" t="s">
        <v>57</v>
      </c>
      <c r="D13" s="66" t="s">
        <v>60</v>
      </c>
      <c r="E13" s="20" t="s">
        <v>52</v>
      </c>
      <c r="F13" s="13">
        <v>48.3</v>
      </c>
      <c r="G13" s="14">
        <v>96.6</v>
      </c>
      <c r="H13" s="58"/>
    </row>
    <row r="14" spans="1:8" s="64" customFormat="1" ht="25.5" customHeight="1" x14ac:dyDescent="0.25">
      <c r="A14" s="56">
        <f>+A13+1</f>
        <v>2</v>
      </c>
      <c r="B14" s="57" t="s">
        <v>16</v>
      </c>
      <c r="C14" s="18" t="s">
        <v>58</v>
      </c>
      <c r="D14" s="66" t="s">
        <v>61</v>
      </c>
      <c r="E14" s="20" t="s">
        <v>52</v>
      </c>
      <c r="F14" s="13">
        <v>16</v>
      </c>
      <c r="G14" s="14">
        <v>38.4</v>
      </c>
      <c r="H14" s="58"/>
    </row>
    <row r="15" spans="1:8" s="64" customFormat="1" ht="25.5" customHeight="1" x14ac:dyDescent="0.25">
      <c r="A15" s="56">
        <f t="shared" ref="A15:A29" si="1">+A14+1</f>
        <v>3</v>
      </c>
      <c r="B15" s="57" t="s">
        <v>16</v>
      </c>
      <c r="C15" s="18" t="s">
        <v>58</v>
      </c>
      <c r="D15" s="66" t="s">
        <v>62</v>
      </c>
      <c r="E15" s="20" t="s">
        <v>52</v>
      </c>
      <c r="F15" s="13">
        <v>20</v>
      </c>
      <c r="G15" s="14">
        <v>48</v>
      </c>
      <c r="H15" s="58"/>
    </row>
    <row r="16" spans="1:8" s="64" customFormat="1" ht="25.5" customHeight="1" x14ac:dyDescent="0.25">
      <c r="A16" s="56">
        <f t="shared" si="1"/>
        <v>4</v>
      </c>
      <c r="B16" s="57" t="s">
        <v>16</v>
      </c>
      <c r="C16" s="18" t="s">
        <v>59</v>
      </c>
      <c r="D16" s="66" t="s">
        <v>63</v>
      </c>
      <c r="E16" s="20" t="s">
        <v>52</v>
      </c>
      <c r="F16" s="13">
        <v>20</v>
      </c>
      <c r="G16" s="14">
        <v>84</v>
      </c>
      <c r="H16" s="58"/>
    </row>
    <row r="17" spans="1:8" s="64" customFormat="1" ht="25.5" customHeight="1" x14ac:dyDescent="0.25">
      <c r="A17" s="56">
        <f t="shared" si="1"/>
        <v>5</v>
      </c>
      <c r="B17" s="57" t="s">
        <v>16</v>
      </c>
      <c r="C17" s="32" t="s">
        <v>84</v>
      </c>
      <c r="D17" s="67" t="s">
        <v>86</v>
      </c>
      <c r="E17" s="33" t="s">
        <v>52</v>
      </c>
      <c r="F17" s="13">
        <v>17</v>
      </c>
      <c r="G17" s="14">
        <v>71.400000000000006</v>
      </c>
      <c r="H17" s="58"/>
    </row>
    <row r="18" spans="1:8" s="64" customFormat="1" ht="25.5" customHeight="1" x14ac:dyDescent="0.25">
      <c r="A18" s="56">
        <f t="shared" si="1"/>
        <v>6</v>
      </c>
      <c r="B18" s="57" t="s">
        <v>16</v>
      </c>
      <c r="C18" s="32" t="s">
        <v>84</v>
      </c>
      <c r="D18" s="67" t="s">
        <v>87</v>
      </c>
      <c r="E18" s="33" t="s">
        <v>52</v>
      </c>
      <c r="F18" s="13">
        <v>9</v>
      </c>
      <c r="G18" s="14">
        <v>37.799999999999997</v>
      </c>
      <c r="H18" s="58"/>
    </row>
    <row r="19" spans="1:8" s="64" customFormat="1" ht="25.5" customHeight="1" x14ac:dyDescent="0.25">
      <c r="A19" s="56">
        <f t="shared" si="1"/>
        <v>7</v>
      </c>
      <c r="B19" s="57" t="s">
        <v>16</v>
      </c>
      <c r="C19" s="32" t="s">
        <v>84</v>
      </c>
      <c r="D19" s="67" t="s">
        <v>88</v>
      </c>
      <c r="E19" s="33" t="s">
        <v>52</v>
      </c>
      <c r="F19" s="13">
        <v>17.2</v>
      </c>
      <c r="G19" s="14">
        <v>72.239999999999995</v>
      </c>
      <c r="H19" s="58"/>
    </row>
    <row r="20" spans="1:8" s="64" customFormat="1" ht="25.5" customHeight="1" x14ac:dyDescent="0.25">
      <c r="A20" s="56">
        <f t="shared" si="1"/>
        <v>8</v>
      </c>
      <c r="B20" s="57" t="s">
        <v>16</v>
      </c>
      <c r="C20" s="32" t="s">
        <v>84</v>
      </c>
      <c r="D20" s="67" t="s">
        <v>89</v>
      </c>
      <c r="E20" s="33" t="s">
        <v>52</v>
      </c>
      <c r="F20" s="13">
        <v>24</v>
      </c>
      <c r="G20" s="14">
        <v>100.8</v>
      </c>
      <c r="H20" s="58"/>
    </row>
    <row r="21" spans="1:8" s="64" customFormat="1" ht="25.5" customHeight="1" x14ac:dyDescent="0.25">
      <c r="A21" s="56">
        <f t="shared" si="1"/>
        <v>9</v>
      </c>
      <c r="B21" s="57" t="s">
        <v>16</v>
      </c>
      <c r="C21" s="32" t="s">
        <v>84</v>
      </c>
      <c r="D21" s="67" t="s">
        <v>90</v>
      </c>
      <c r="E21" s="33" t="s">
        <v>52</v>
      </c>
      <c r="F21" s="13">
        <v>21</v>
      </c>
      <c r="G21" s="14">
        <v>88.2</v>
      </c>
      <c r="H21" s="58"/>
    </row>
    <row r="22" spans="1:8" s="64" customFormat="1" ht="25.5" customHeight="1" x14ac:dyDescent="0.25">
      <c r="A22" s="56">
        <f t="shared" si="1"/>
        <v>10</v>
      </c>
      <c r="B22" s="57" t="s">
        <v>16</v>
      </c>
      <c r="C22" s="32" t="s">
        <v>84</v>
      </c>
      <c r="D22" s="67" t="s">
        <v>91</v>
      </c>
      <c r="E22" s="33" t="s">
        <v>52</v>
      </c>
      <c r="F22" s="13">
        <v>15</v>
      </c>
      <c r="G22" s="14">
        <v>63</v>
      </c>
      <c r="H22" s="58"/>
    </row>
    <row r="23" spans="1:8" s="64" customFormat="1" ht="25.5" customHeight="1" x14ac:dyDescent="0.25">
      <c r="A23" s="56">
        <f t="shared" si="1"/>
        <v>11</v>
      </c>
      <c r="B23" s="57" t="s">
        <v>16</v>
      </c>
      <c r="C23" s="32" t="s">
        <v>84</v>
      </c>
      <c r="D23" s="67" t="s">
        <v>92</v>
      </c>
      <c r="E23" s="33" t="s">
        <v>52</v>
      </c>
      <c r="F23" s="13">
        <v>21</v>
      </c>
      <c r="G23" s="14">
        <v>88.2</v>
      </c>
      <c r="H23" s="58"/>
    </row>
    <row r="24" spans="1:8" s="64" customFormat="1" ht="25.5" customHeight="1" x14ac:dyDescent="0.25">
      <c r="A24" s="56">
        <f t="shared" si="1"/>
        <v>12</v>
      </c>
      <c r="B24" s="57" t="s">
        <v>16</v>
      </c>
      <c r="C24" s="32" t="s">
        <v>84</v>
      </c>
      <c r="D24" s="67" t="s">
        <v>93</v>
      </c>
      <c r="E24" s="33" t="s">
        <v>52</v>
      </c>
      <c r="F24" s="13">
        <v>14</v>
      </c>
      <c r="G24" s="14">
        <v>58.8</v>
      </c>
      <c r="H24" s="58"/>
    </row>
    <row r="25" spans="1:8" s="64" customFormat="1" ht="25.5" customHeight="1" x14ac:dyDescent="0.25">
      <c r="A25" s="56">
        <f t="shared" si="1"/>
        <v>13</v>
      </c>
      <c r="B25" s="57" t="s">
        <v>16</v>
      </c>
      <c r="C25" s="32" t="s">
        <v>84</v>
      </c>
      <c r="D25" s="67" t="s">
        <v>94</v>
      </c>
      <c r="E25" s="33" t="s">
        <v>52</v>
      </c>
      <c r="F25" s="13">
        <v>21</v>
      </c>
      <c r="G25" s="14">
        <v>88.2</v>
      </c>
      <c r="H25" s="58"/>
    </row>
    <row r="26" spans="1:8" s="64" customFormat="1" ht="25.5" customHeight="1" x14ac:dyDescent="0.25">
      <c r="A26" s="56">
        <f>+A25</f>
        <v>13</v>
      </c>
      <c r="B26" s="57" t="s">
        <v>16</v>
      </c>
      <c r="C26" s="32" t="s">
        <v>84</v>
      </c>
      <c r="D26" s="67" t="s">
        <v>95</v>
      </c>
      <c r="E26" s="33" t="s">
        <v>52</v>
      </c>
      <c r="F26" s="13">
        <v>12</v>
      </c>
      <c r="G26" s="14">
        <v>50.4</v>
      </c>
      <c r="H26" s="58"/>
    </row>
    <row r="27" spans="1:8" s="64" customFormat="1" ht="25.5" customHeight="1" x14ac:dyDescent="0.25">
      <c r="A27" s="56">
        <f t="shared" si="1"/>
        <v>14</v>
      </c>
      <c r="B27" s="57" t="s">
        <v>16</v>
      </c>
      <c r="C27" s="32" t="s">
        <v>85</v>
      </c>
      <c r="D27" s="67" t="s">
        <v>96</v>
      </c>
      <c r="E27" s="33" t="s">
        <v>52</v>
      </c>
      <c r="F27" s="13">
        <v>9</v>
      </c>
      <c r="G27" s="14">
        <v>28.8</v>
      </c>
      <c r="H27" s="58"/>
    </row>
    <row r="28" spans="1:8" s="64" customFormat="1" ht="25.5" customHeight="1" x14ac:dyDescent="0.25">
      <c r="A28" s="56">
        <f t="shared" si="1"/>
        <v>15</v>
      </c>
      <c r="B28" s="57" t="s">
        <v>16</v>
      </c>
      <c r="C28" s="32" t="s">
        <v>85</v>
      </c>
      <c r="D28" s="67" t="s">
        <v>97</v>
      </c>
      <c r="E28" s="33" t="s">
        <v>32</v>
      </c>
      <c r="F28" s="13">
        <v>4.5</v>
      </c>
      <c r="G28" s="14">
        <v>14.4</v>
      </c>
      <c r="H28" s="58"/>
    </row>
    <row r="29" spans="1:8" s="64" customFormat="1" ht="25.5" customHeight="1" x14ac:dyDescent="0.25">
      <c r="A29" s="56">
        <f t="shared" si="1"/>
        <v>16</v>
      </c>
      <c r="B29" s="57" t="s">
        <v>16</v>
      </c>
      <c r="C29" s="32" t="s">
        <v>85</v>
      </c>
      <c r="D29" s="67" t="s">
        <v>97</v>
      </c>
      <c r="E29" s="33" t="s">
        <v>52</v>
      </c>
      <c r="F29" s="13">
        <v>10</v>
      </c>
      <c r="G29" s="14">
        <v>32</v>
      </c>
      <c r="H29" s="58"/>
    </row>
    <row r="30" spans="1:8" s="64" customFormat="1" ht="25.5" customHeight="1" x14ac:dyDescent="0.25">
      <c r="A30" s="56">
        <f>+A29</f>
        <v>16</v>
      </c>
      <c r="B30" s="60" t="s">
        <v>64</v>
      </c>
      <c r="C30" s="61"/>
      <c r="D30" s="61"/>
      <c r="E30" s="62"/>
      <c r="F30" s="63">
        <f>+SUM(F13:F29)</f>
        <v>299</v>
      </c>
      <c r="G30" s="63">
        <f>+SUM(G13:G29)</f>
        <v>1061.24</v>
      </c>
    </row>
    <row r="31" spans="1:8" s="58" customFormat="1" ht="25.5" customHeight="1" x14ac:dyDescent="0.25">
      <c r="A31" s="20">
        <v>1</v>
      </c>
      <c r="B31" s="57" t="s">
        <v>1</v>
      </c>
      <c r="C31" s="18" t="s">
        <v>12</v>
      </c>
      <c r="D31" s="66" t="s">
        <v>48</v>
      </c>
      <c r="E31" s="20" t="s">
        <v>35</v>
      </c>
      <c r="F31" s="13">
        <v>55.37</v>
      </c>
      <c r="G31" s="14">
        <v>157.80449999999999</v>
      </c>
    </row>
    <row r="32" spans="1:8" s="58" customFormat="1" ht="25.5" customHeight="1" x14ac:dyDescent="0.25">
      <c r="A32" s="20">
        <f>+A31+1</f>
        <v>2</v>
      </c>
      <c r="B32" s="57" t="s">
        <v>1</v>
      </c>
      <c r="C32" s="18" t="s">
        <v>12</v>
      </c>
      <c r="D32" s="66" t="s">
        <v>48</v>
      </c>
      <c r="E32" s="20" t="s">
        <v>35</v>
      </c>
      <c r="F32" s="13">
        <v>29</v>
      </c>
      <c r="G32" s="14">
        <v>124.12</v>
      </c>
    </row>
    <row r="33" spans="1:8" s="58" customFormat="1" ht="25.5" customHeight="1" x14ac:dyDescent="0.25">
      <c r="A33" s="20">
        <f>+A32+1</f>
        <v>3</v>
      </c>
      <c r="B33" s="57" t="s">
        <v>1</v>
      </c>
      <c r="C33" s="18" t="s">
        <v>12</v>
      </c>
      <c r="D33" s="66" t="s">
        <v>49</v>
      </c>
      <c r="E33" s="20" t="s">
        <v>35</v>
      </c>
      <c r="F33" s="13">
        <v>61</v>
      </c>
      <c r="G33" s="14">
        <v>236.68</v>
      </c>
    </row>
    <row r="34" spans="1:8" s="58" customFormat="1" ht="25.5" customHeight="1" x14ac:dyDescent="0.25">
      <c r="A34" s="20">
        <f t="shared" ref="A34:A37" si="2">+A33+1</f>
        <v>4</v>
      </c>
      <c r="B34" s="57" t="s">
        <v>1</v>
      </c>
      <c r="C34" s="18" t="s">
        <v>12</v>
      </c>
      <c r="D34" s="66" t="s">
        <v>66</v>
      </c>
      <c r="E34" s="20" t="s">
        <v>52</v>
      </c>
      <c r="F34" s="13">
        <v>57.4</v>
      </c>
      <c r="G34" s="14">
        <v>211.232</v>
      </c>
    </row>
    <row r="35" spans="1:8" s="58" customFormat="1" ht="25.5" customHeight="1" x14ac:dyDescent="0.25">
      <c r="A35" s="20">
        <f t="shared" si="2"/>
        <v>5</v>
      </c>
      <c r="B35" s="57" t="s">
        <v>1</v>
      </c>
      <c r="C35" s="18" t="s">
        <v>12</v>
      </c>
      <c r="D35" s="66" t="s">
        <v>66</v>
      </c>
      <c r="E35" s="20" t="s">
        <v>52</v>
      </c>
      <c r="F35" s="13">
        <v>57.4</v>
      </c>
      <c r="G35" s="14">
        <v>211.232</v>
      </c>
    </row>
    <row r="36" spans="1:8" s="58" customFormat="1" ht="25.5" customHeight="1" x14ac:dyDescent="0.25">
      <c r="A36" s="20">
        <f t="shared" si="2"/>
        <v>6</v>
      </c>
      <c r="B36" s="57" t="s">
        <v>1</v>
      </c>
      <c r="C36" s="18" t="s">
        <v>65</v>
      </c>
      <c r="D36" s="66" t="s">
        <v>67</v>
      </c>
      <c r="E36" s="20" t="s">
        <v>52</v>
      </c>
      <c r="F36" s="13">
        <v>25</v>
      </c>
      <c r="G36" s="14">
        <v>80</v>
      </c>
    </row>
    <row r="37" spans="1:8" s="58" customFormat="1" ht="25.5" customHeight="1" x14ac:dyDescent="0.25">
      <c r="A37" s="20">
        <f t="shared" si="2"/>
        <v>7</v>
      </c>
      <c r="B37" s="57" t="s">
        <v>1</v>
      </c>
      <c r="C37" s="18" t="s">
        <v>65</v>
      </c>
      <c r="D37" s="67" t="s">
        <v>98</v>
      </c>
      <c r="E37" s="33" t="s">
        <v>52</v>
      </c>
      <c r="F37" s="13">
        <v>49.98</v>
      </c>
      <c r="G37" s="14">
        <v>179.928</v>
      </c>
    </row>
    <row r="38" spans="1:8" s="64" customFormat="1" ht="25.5" customHeight="1" x14ac:dyDescent="0.25">
      <c r="A38" s="56">
        <f>+A37</f>
        <v>7</v>
      </c>
      <c r="B38" s="60" t="s">
        <v>45</v>
      </c>
      <c r="C38" s="61"/>
      <c r="D38" s="61"/>
      <c r="E38" s="62"/>
      <c r="F38" s="63">
        <f>+SUM(F31:F37)</f>
        <v>335.15000000000003</v>
      </c>
      <c r="G38" s="63">
        <f>+SUM(G31:G37)</f>
        <v>1200.9964999999997</v>
      </c>
    </row>
    <row r="39" spans="1:8" s="64" customFormat="1" ht="25.5" customHeight="1" x14ac:dyDescent="0.25">
      <c r="A39" s="56">
        <v>1</v>
      </c>
      <c r="B39" s="57" t="s">
        <v>14</v>
      </c>
      <c r="C39" s="18" t="s">
        <v>51</v>
      </c>
      <c r="D39" s="66" t="s">
        <v>50</v>
      </c>
      <c r="E39" s="20" t="s">
        <v>52</v>
      </c>
      <c r="F39" s="13">
        <v>35</v>
      </c>
      <c r="G39" s="14">
        <v>154</v>
      </c>
      <c r="H39" s="58"/>
    </row>
    <row r="40" spans="1:8" s="64" customFormat="1" ht="25.5" customHeight="1" x14ac:dyDescent="0.25">
      <c r="A40" s="56">
        <f>+A39+1</f>
        <v>2</v>
      </c>
      <c r="B40" s="57" t="s">
        <v>14</v>
      </c>
      <c r="C40" s="18" t="s">
        <v>68</v>
      </c>
      <c r="D40" s="66" t="s">
        <v>69</v>
      </c>
      <c r="E40" s="20" t="s">
        <v>32</v>
      </c>
      <c r="F40" s="13">
        <v>6</v>
      </c>
      <c r="G40" s="14">
        <v>22.8</v>
      </c>
      <c r="H40" s="58"/>
    </row>
    <row r="41" spans="1:8" s="64" customFormat="1" ht="25.5" customHeight="1" x14ac:dyDescent="0.25">
      <c r="A41" s="56">
        <f>+A40</f>
        <v>2</v>
      </c>
      <c r="B41" s="60" t="s">
        <v>99</v>
      </c>
      <c r="C41" s="61"/>
      <c r="D41" s="61"/>
      <c r="E41" s="62"/>
      <c r="F41" s="63">
        <f>+SUM(F39:F40)</f>
        <v>41</v>
      </c>
      <c r="G41" s="63">
        <f>+SUM(G39:G40)</f>
        <v>176.8</v>
      </c>
    </row>
    <row r="42" spans="1:8" s="58" customFormat="1" ht="25.5" customHeight="1" x14ac:dyDescent="0.25">
      <c r="A42" s="20">
        <v>1</v>
      </c>
      <c r="B42" s="18" t="s">
        <v>13</v>
      </c>
      <c r="C42" s="18" t="s">
        <v>28</v>
      </c>
      <c r="D42" s="19" t="s">
        <v>30</v>
      </c>
      <c r="E42" s="20" t="s">
        <v>32</v>
      </c>
      <c r="F42" s="13">
        <v>70</v>
      </c>
      <c r="G42" s="14">
        <v>336</v>
      </c>
    </row>
    <row r="43" spans="1:8" s="58" customFormat="1" ht="25.5" customHeight="1" x14ac:dyDescent="0.25">
      <c r="A43" s="20">
        <f>+A42+1</f>
        <v>2</v>
      </c>
      <c r="B43" s="18" t="s">
        <v>13</v>
      </c>
      <c r="C43" s="18" t="s">
        <v>29</v>
      </c>
      <c r="D43" s="19" t="s">
        <v>31</v>
      </c>
      <c r="E43" s="20" t="s">
        <v>35</v>
      </c>
      <c r="F43" s="13">
        <v>19.88</v>
      </c>
      <c r="G43" s="14">
        <v>85.086399999999998</v>
      </c>
    </row>
    <row r="44" spans="1:8" s="58" customFormat="1" ht="25.5" customHeight="1" x14ac:dyDescent="0.25">
      <c r="A44" s="20">
        <f t="shared" ref="A44:A48" si="3">+A43+1</f>
        <v>3</v>
      </c>
      <c r="B44" s="18" t="s">
        <v>13</v>
      </c>
      <c r="C44" s="18" t="s">
        <v>39</v>
      </c>
      <c r="D44" s="19" t="s">
        <v>40</v>
      </c>
      <c r="E44" s="20" t="s">
        <v>35</v>
      </c>
      <c r="F44" s="13">
        <v>22.7</v>
      </c>
      <c r="G44" s="14">
        <v>104.42</v>
      </c>
    </row>
    <row r="45" spans="1:8" s="58" customFormat="1" ht="25.5" customHeight="1" x14ac:dyDescent="0.25">
      <c r="A45" s="20">
        <f t="shared" si="3"/>
        <v>4</v>
      </c>
      <c r="B45" s="18" t="s">
        <v>13</v>
      </c>
      <c r="C45" s="18" t="s">
        <v>39</v>
      </c>
      <c r="D45" s="19" t="s">
        <v>41</v>
      </c>
      <c r="E45" s="20" t="s">
        <v>35</v>
      </c>
      <c r="F45" s="13">
        <v>14.1</v>
      </c>
      <c r="G45" s="14">
        <v>64.86</v>
      </c>
    </row>
    <row r="46" spans="1:8" s="58" customFormat="1" ht="25.5" customHeight="1" x14ac:dyDescent="0.25">
      <c r="A46" s="20">
        <f t="shared" si="3"/>
        <v>5</v>
      </c>
      <c r="B46" s="18" t="s">
        <v>13</v>
      </c>
      <c r="C46" s="18" t="s">
        <v>13</v>
      </c>
      <c r="D46" s="66" t="s">
        <v>53</v>
      </c>
      <c r="E46" s="20" t="s">
        <v>52</v>
      </c>
      <c r="F46" s="13">
        <v>191.1</v>
      </c>
      <c r="G46" s="14">
        <v>726.18</v>
      </c>
    </row>
    <row r="47" spans="1:8" s="58" customFormat="1" ht="25.5" customHeight="1" x14ac:dyDescent="0.25">
      <c r="A47" s="20">
        <f t="shared" si="3"/>
        <v>6</v>
      </c>
      <c r="B47" s="18" t="s">
        <v>13</v>
      </c>
      <c r="C47" s="18" t="s">
        <v>70</v>
      </c>
      <c r="D47" s="66" t="s">
        <v>72</v>
      </c>
      <c r="E47" s="20" t="s">
        <v>52</v>
      </c>
      <c r="F47" s="13">
        <v>85</v>
      </c>
      <c r="G47" s="14">
        <v>295.8</v>
      </c>
    </row>
    <row r="48" spans="1:8" s="58" customFormat="1" ht="25.5" customHeight="1" x14ac:dyDescent="0.25">
      <c r="A48" s="20">
        <f t="shared" si="3"/>
        <v>7</v>
      </c>
      <c r="B48" s="18" t="s">
        <v>13</v>
      </c>
      <c r="C48" s="18" t="s">
        <v>71</v>
      </c>
      <c r="D48" s="66" t="s">
        <v>73</v>
      </c>
      <c r="E48" s="20" t="s">
        <v>52</v>
      </c>
      <c r="F48" s="13">
        <v>54.4</v>
      </c>
      <c r="G48" s="14">
        <v>261.12</v>
      </c>
    </row>
    <row r="49" spans="1:10" s="64" customFormat="1" ht="25.5" customHeight="1" x14ac:dyDescent="0.25">
      <c r="A49" s="56">
        <f>+A48</f>
        <v>7</v>
      </c>
      <c r="B49" s="60" t="s">
        <v>46</v>
      </c>
      <c r="C49" s="61"/>
      <c r="D49" s="61"/>
      <c r="E49" s="62"/>
      <c r="F49" s="63">
        <f>+SUM(F42:F48)</f>
        <v>457.17999999999995</v>
      </c>
      <c r="G49" s="63">
        <f>+SUM(G42:G48)</f>
        <v>1873.4663999999998</v>
      </c>
    </row>
    <row r="50" spans="1:10" s="64" customFormat="1" ht="25.5" customHeight="1" x14ac:dyDescent="0.25">
      <c r="A50" s="56">
        <v>1</v>
      </c>
      <c r="B50" s="57" t="s">
        <v>26</v>
      </c>
      <c r="C50" s="18" t="s">
        <v>54</v>
      </c>
      <c r="D50" s="66" t="s">
        <v>55</v>
      </c>
      <c r="E50" s="20" t="s">
        <v>56</v>
      </c>
      <c r="F50" s="13">
        <v>143</v>
      </c>
      <c r="G50" s="14">
        <v>600.6</v>
      </c>
    </row>
    <row r="51" spans="1:10" s="64" customFormat="1" ht="25.5" customHeight="1" x14ac:dyDescent="0.25">
      <c r="A51" s="56">
        <f>+A50</f>
        <v>1</v>
      </c>
      <c r="B51" s="60" t="s">
        <v>100</v>
      </c>
      <c r="C51" s="61"/>
      <c r="D51" s="61"/>
      <c r="E51" s="62"/>
      <c r="F51" s="63">
        <f>+SUM(F50:F50)</f>
        <v>143</v>
      </c>
      <c r="G51" s="63">
        <f>+SUM(G50:G50)</f>
        <v>600.6</v>
      </c>
      <c r="J51" s="68"/>
    </row>
    <row r="52" spans="1:10" s="64" customFormat="1" ht="25.5" customHeight="1" x14ac:dyDescent="0.25">
      <c r="A52" s="56">
        <v>1</v>
      </c>
      <c r="B52" s="57" t="s">
        <v>18</v>
      </c>
      <c r="C52" s="18" t="s">
        <v>74</v>
      </c>
      <c r="D52" s="66" t="s">
        <v>75</v>
      </c>
      <c r="E52" s="20" t="s">
        <v>52</v>
      </c>
      <c r="F52" s="13">
        <v>10</v>
      </c>
      <c r="G52" s="14">
        <v>31.5</v>
      </c>
      <c r="J52" s="68"/>
    </row>
    <row r="53" spans="1:10" s="64" customFormat="1" ht="25.5" customHeight="1" x14ac:dyDescent="0.25">
      <c r="A53" s="56">
        <f>+A52+1</f>
        <v>2</v>
      </c>
      <c r="B53" s="57" t="s">
        <v>18</v>
      </c>
      <c r="C53" s="18" t="s">
        <v>74</v>
      </c>
      <c r="D53" s="66" t="s">
        <v>76</v>
      </c>
      <c r="E53" s="20" t="s">
        <v>52</v>
      </c>
      <c r="F53" s="13">
        <v>10</v>
      </c>
      <c r="G53" s="14">
        <v>31.5</v>
      </c>
      <c r="J53" s="68"/>
    </row>
    <row r="54" spans="1:10" s="64" customFormat="1" ht="25.5" customHeight="1" x14ac:dyDescent="0.25">
      <c r="A54" s="56">
        <f t="shared" ref="A54:A59" si="4">+A53+1</f>
        <v>3</v>
      </c>
      <c r="B54" s="57" t="s">
        <v>18</v>
      </c>
      <c r="C54" s="18" t="s">
        <v>74</v>
      </c>
      <c r="D54" s="66" t="s">
        <v>77</v>
      </c>
      <c r="E54" s="20" t="s">
        <v>52</v>
      </c>
      <c r="F54" s="13">
        <v>10</v>
      </c>
      <c r="G54" s="14">
        <v>31.5</v>
      </c>
      <c r="J54" s="68"/>
    </row>
    <row r="55" spans="1:10" s="64" customFormat="1" ht="25.5" customHeight="1" x14ac:dyDescent="0.25">
      <c r="A55" s="56">
        <f t="shared" si="4"/>
        <v>4</v>
      </c>
      <c r="B55" s="57" t="s">
        <v>18</v>
      </c>
      <c r="C55" s="18" t="s">
        <v>74</v>
      </c>
      <c r="D55" s="66" t="s">
        <v>78</v>
      </c>
      <c r="E55" s="20" t="s">
        <v>52</v>
      </c>
      <c r="F55" s="13">
        <v>7</v>
      </c>
      <c r="G55" s="14">
        <v>22.05</v>
      </c>
      <c r="J55" s="68"/>
    </row>
    <row r="56" spans="1:10" s="64" customFormat="1" ht="25.5" customHeight="1" x14ac:dyDescent="0.25">
      <c r="A56" s="56">
        <f t="shared" si="4"/>
        <v>5</v>
      </c>
      <c r="B56" s="57" t="s">
        <v>18</v>
      </c>
      <c r="C56" s="18" t="s">
        <v>74</v>
      </c>
      <c r="D56" s="66" t="s">
        <v>79</v>
      </c>
      <c r="E56" s="20" t="s">
        <v>52</v>
      </c>
      <c r="F56" s="13">
        <v>10</v>
      </c>
      <c r="G56" s="14">
        <v>31.5</v>
      </c>
      <c r="J56" s="68"/>
    </row>
    <row r="57" spans="1:10" s="64" customFormat="1" ht="25.5" customHeight="1" x14ac:dyDescent="0.25">
      <c r="A57" s="56">
        <f t="shared" si="4"/>
        <v>6</v>
      </c>
      <c r="B57" s="57" t="s">
        <v>18</v>
      </c>
      <c r="C57" s="18" t="s">
        <v>74</v>
      </c>
      <c r="D57" s="66" t="s">
        <v>80</v>
      </c>
      <c r="E57" s="20" t="s">
        <v>52</v>
      </c>
      <c r="F57" s="13">
        <v>10</v>
      </c>
      <c r="G57" s="14">
        <v>31.5</v>
      </c>
      <c r="J57" s="68"/>
    </row>
    <row r="58" spans="1:10" s="64" customFormat="1" ht="25.5" customHeight="1" x14ac:dyDescent="0.25">
      <c r="A58" s="56">
        <f t="shared" si="4"/>
        <v>7</v>
      </c>
      <c r="B58" s="57" t="s">
        <v>18</v>
      </c>
      <c r="C58" s="18" t="s">
        <v>74</v>
      </c>
      <c r="D58" s="66" t="s">
        <v>81</v>
      </c>
      <c r="E58" s="20" t="s">
        <v>52</v>
      </c>
      <c r="F58" s="13">
        <v>10</v>
      </c>
      <c r="G58" s="14">
        <v>36</v>
      </c>
      <c r="J58" s="68"/>
    </row>
    <row r="59" spans="1:10" s="64" customFormat="1" ht="25.5" customHeight="1" x14ac:dyDescent="0.25">
      <c r="A59" s="56">
        <f t="shared" si="4"/>
        <v>8</v>
      </c>
      <c r="B59" s="57" t="s">
        <v>18</v>
      </c>
      <c r="C59" s="18" t="s">
        <v>74</v>
      </c>
      <c r="D59" s="66" t="s">
        <v>82</v>
      </c>
      <c r="E59" s="20" t="s">
        <v>52</v>
      </c>
      <c r="F59" s="13">
        <v>10</v>
      </c>
      <c r="G59" s="14">
        <v>31.5</v>
      </c>
      <c r="J59" s="68"/>
    </row>
    <row r="60" spans="1:10" s="2" customFormat="1" ht="25.5" customHeight="1" x14ac:dyDescent="0.25">
      <c r="A60" s="16">
        <f>+A59</f>
        <v>8</v>
      </c>
      <c r="B60" s="35" t="s">
        <v>83</v>
      </c>
      <c r="C60" s="36"/>
      <c r="D60" s="36"/>
      <c r="E60" s="37"/>
      <c r="F60" s="9">
        <f>+SUM(F52:F59)</f>
        <v>77</v>
      </c>
      <c r="G60" s="9">
        <f>+SUM(G52:G59)</f>
        <v>247.05</v>
      </c>
      <c r="J60" s="5"/>
    </row>
    <row r="61" spans="1:10" s="2" customFormat="1" ht="25.5" customHeight="1" x14ac:dyDescent="0.25">
      <c r="A61" s="17">
        <f>+A60+A51+A49+A41+A38+A30+A12+A10</f>
        <v>46</v>
      </c>
      <c r="B61" s="38" t="s">
        <v>101</v>
      </c>
      <c r="C61" s="39"/>
      <c r="D61" s="39"/>
      <c r="E61" s="40"/>
      <c r="F61" s="17">
        <f>+F60+F51+F49+F41+F38+F30+F12+F10</f>
        <v>1486.73</v>
      </c>
      <c r="G61" s="17">
        <f>+G60+G51+G49+G41+G38+G30+G12+G10</f>
        <v>5524.3558999999996</v>
      </c>
      <c r="H61" s="5"/>
      <c r="I61" s="6"/>
    </row>
    <row r="62" spans="1:10" x14ac:dyDescent="0.25">
      <c r="F62" s="7"/>
      <c r="G62" s="7"/>
    </row>
    <row r="63" spans="1:10" x14ac:dyDescent="0.25">
      <c r="F63" s="3"/>
      <c r="G63" s="3"/>
    </row>
    <row r="64" spans="1:10" x14ac:dyDescent="0.25">
      <c r="H64" s="7"/>
    </row>
    <row r="65" spans="6:9" x14ac:dyDescent="0.25">
      <c r="F65" s="3"/>
    </row>
    <row r="67" spans="6:9" x14ac:dyDescent="0.25">
      <c r="G67" s="3"/>
      <c r="I67" s="3"/>
    </row>
  </sheetData>
  <mergeCells count="17">
    <mergeCell ref="A1:G1"/>
    <mergeCell ref="A2:G2"/>
    <mergeCell ref="A3:A5"/>
    <mergeCell ref="B3:B5"/>
    <mergeCell ref="C3:C5"/>
    <mergeCell ref="D3:D5"/>
    <mergeCell ref="E3:E5"/>
    <mergeCell ref="F3:G4"/>
    <mergeCell ref="B49:E49"/>
    <mergeCell ref="B51:E51"/>
    <mergeCell ref="B60:E60"/>
    <mergeCell ref="B61:E61"/>
    <mergeCell ref="B10:E10"/>
    <mergeCell ref="B12:E12"/>
    <mergeCell ref="B30:E30"/>
    <mergeCell ref="B38:E38"/>
    <mergeCell ref="B41:E41"/>
  </mergeCells>
  <printOptions horizontalCentered="1"/>
  <pageMargins left="0" right="0" top="0" bottom="0" header="0" footer="0"/>
  <pageSetup paperSize="9" scale="120" fitToHeight="1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0"/>
  <sheetViews>
    <sheetView topLeftCell="A10" workbookViewId="0">
      <selection activeCell="B20" sqref="B20"/>
    </sheetView>
  </sheetViews>
  <sheetFormatPr defaultRowHeight="15" x14ac:dyDescent="0.25"/>
  <cols>
    <col min="1" max="1" width="4.140625" bestFit="1" customWidth="1"/>
    <col min="2" max="2" width="25.5703125" customWidth="1"/>
    <col min="3" max="5" width="22.140625" customWidth="1"/>
  </cols>
  <sheetData>
    <row r="1" spans="1:9" ht="51.75" customHeight="1" x14ac:dyDescent="0.25">
      <c r="A1" s="51" t="s">
        <v>47</v>
      </c>
      <c r="B1" s="51"/>
      <c r="C1" s="51"/>
      <c r="D1" s="51"/>
      <c r="E1" s="51"/>
      <c r="F1" s="10"/>
      <c r="G1" s="10"/>
      <c r="H1" s="10"/>
      <c r="I1" s="10"/>
    </row>
    <row r="2" spans="1:9" ht="20.25" x14ac:dyDescent="0.25">
      <c r="A2" s="52" t="s">
        <v>4</v>
      </c>
      <c r="B2" s="52"/>
      <c r="C2" s="52"/>
      <c r="D2" s="52"/>
      <c r="E2" s="52"/>
      <c r="F2" s="11"/>
      <c r="G2" s="11"/>
      <c r="H2" s="11"/>
      <c r="I2" s="11"/>
    </row>
    <row r="3" spans="1:9" ht="21" thickBot="1" x14ac:dyDescent="0.3">
      <c r="A3" s="31"/>
      <c r="B3" s="31"/>
      <c r="C3" s="31"/>
      <c r="D3" s="31"/>
      <c r="E3" s="34" t="s">
        <v>102</v>
      </c>
      <c r="F3" s="11"/>
      <c r="G3" s="11"/>
      <c r="H3" s="11"/>
      <c r="I3" s="11"/>
    </row>
    <row r="4" spans="1:9" ht="15" customHeight="1" x14ac:dyDescent="0.25">
      <c r="A4" s="43" t="s">
        <v>0</v>
      </c>
      <c r="B4" s="45" t="s">
        <v>3</v>
      </c>
      <c r="C4" s="53" t="s">
        <v>20</v>
      </c>
      <c r="D4" s="47" t="s">
        <v>7</v>
      </c>
      <c r="E4" s="48"/>
    </row>
    <row r="5" spans="1:9" ht="15" customHeight="1" x14ac:dyDescent="0.25">
      <c r="A5" s="44"/>
      <c r="B5" s="46"/>
      <c r="C5" s="54"/>
      <c r="D5" s="49"/>
      <c r="E5" s="50"/>
    </row>
    <row r="6" spans="1:9" ht="49.5" x14ac:dyDescent="0.25">
      <c r="A6" s="44"/>
      <c r="B6" s="46"/>
      <c r="C6" s="55"/>
      <c r="D6" s="30" t="s">
        <v>9</v>
      </c>
      <c r="E6" s="8" t="s">
        <v>11</v>
      </c>
    </row>
    <row r="7" spans="1:9" ht="35.25" customHeight="1" x14ac:dyDescent="0.25">
      <c r="A7" s="21">
        <v>1</v>
      </c>
      <c r="B7" s="22" t="s">
        <v>21</v>
      </c>
      <c r="C7" s="24">
        <f>+'Номм-ном'!A10</f>
        <v>4</v>
      </c>
      <c r="D7" s="24">
        <f>+'Номм-ном'!F10</f>
        <v>84.4</v>
      </c>
      <c r="E7" s="25">
        <f>+'Номм-ном'!G10</f>
        <v>274.20300000000003</v>
      </c>
    </row>
    <row r="8" spans="1:9" ht="35.25" customHeight="1" x14ac:dyDescent="0.25">
      <c r="A8" s="21">
        <v>2</v>
      </c>
      <c r="B8" s="15" t="s">
        <v>22</v>
      </c>
      <c r="C8" s="23"/>
      <c r="D8" s="24"/>
      <c r="E8" s="25"/>
    </row>
    <row r="9" spans="1:9" ht="35.25" customHeight="1" x14ac:dyDescent="0.25">
      <c r="A9" s="21">
        <v>3</v>
      </c>
      <c r="B9" s="15" t="s">
        <v>17</v>
      </c>
      <c r="C9" s="23"/>
      <c r="D9" s="24"/>
      <c r="E9" s="25"/>
    </row>
    <row r="10" spans="1:9" ht="35.25" customHeight="1" x14ac:dyDescent="0.25">
      <c r="A10" s="21">
        <v>4</v>
      </c>
      <c r="B10" s="15" t="s">
        <v>15</v>
      </c>
      <c r="C10" s="23">
        <f>+'Номм-ном'!A12</f>
        <v>1</v>
      </c>
      <c r="D10" s="24">
        <f>+'Номм-ном'!F12</f>
        <v>50</v>
      </c>
      <c r="E10" s="25">
        <f>+'Номм-ном'!G12</f>
        <v>90</v>
      </c>
    </row>
    <row r="11" spans="1:9" ht="35.25" customHeight="1" x14ac:dyDescent="0.25">
      <c r="A11" s="21">
        <v>5</v>
      </c>
      <c r="B11" s="15" t="s">
        <v>16</v>
      </c>
      <c r="C11" s="23">
        <f>+'Номм-ном'!A30</f>
        <v>16</v>
      </c>
      <c r="D11" s="24">
        <f>+'Номм-ном'!F30</f>
        <v>299</v>
      </c>
      <c r="E11" s="25">
        <f>+'Номм-ном'!G30</f>
        <v>1061.24</v>
      </c>
    </row>
    <row r="12" spans="1:9" ht="35.25" customHeight="1" x14ac:dyDescent="0.25">
      <c r="A12" s="21">
        <v>6</v>
      </c>
      <c r="B12" s="15" t="s">
        <v>1</v>
      </c>
      <c r="C12" s="23">
        <f>+'Номм-ном'!A38</f>
        <v>7</v>
      </c>
      <c r="D12" s="24">
        <f>+'Номм-ном'!F38</f>
        <v>335.15000000000003</v>
      </c>
      <c r="E12" s="25">
        <f>+'Номм-ном'!G38</f>
        <v>1200.9964999999997</v>
      </c>
    </row>
    <row r="13" spans="1:9" ht="35.25" customHeight="1" x14ac:dyDescent="0.25">
      <c r="A13" s="21">
        <v>7</v>
      </c>
      <c r="B13" s="15" t="s">
        <v>23</v>
      </c>
      <c r="C13" s="23"/>
      <c r="D13" s="24"/>
      <c r="E13" s="25"/>
    </row>
    <row r="14" spans="1:9" ht="35.25" customHeight="1" x14ac:dyDescent="0.25">
      <c r="A14" s="21">
        <v>8</v>
      </c>
      <c r="B14" s="15" t="s">
        <v>14</v>
      </c>
      <c r="C14" s="23">
        <f>+'Номм-ном'!A41</f>
        <v>2</v>
      </c>
      <c r="D14" s="24">
        <f>+'Номм-ном'!F41</f>
        <v>41</v>
      </c>
      <c r="E14" s="25">
        <f>+'Номм-ном'!G41</f>
        <v>176.8</v>
      </c>
    </row>
    <row r="15" spans="1:9" ht="35.25" customHeight="1" x14ac:dyDescent="0.25">
      <c r="A15" s="21">
        <v>9</v>
      </c>
      <c r="B15" s="15" t="s">
        <v>24</v>
      </c>
      <c r="C15" s="23"/>
      <c r="D15" s="24"/>
      <c r="E15" s="25"/>
    </row>
    <row r="16" spans="1:9" ht="35.25" customHeight="1" x14ac:dyDescent="0.25">
      <c r="A16" s="21">
        <v>10</v>
      </c>
      <c r="B16" s="15" t="s">
        <v>25</v>
      </c>
      <c r="C16" s="23"/>
      <c r="D16" s="24"/>
      <c r="E16" s="25"/>
    </row>
    <row r="17" spans="1:5" ht="35.25" customHeight="1" x14ac:dyDescent="0.25">
      <c r="A17" s="21">
        <v>11</v>
      </c>
      <c r="B17" s="15" t="s">
        <v>26</v>
      </c>
      <c r="C17" s="23">
        <f>+'Номм-ном'!A51</f>
        <v>1</v>
      </c>
      <c r="D17" s="24">
        <f>+'Номм-ном'!F51</f>
        <v>143</v>
      </c>
      <c r="E17" s="25">
        <f>+'Номм-ном'!G51</f>
        <v>600.6</v>
      </c>
    </row>
    <row r="18" spans="1:5" ht="35.25" customHeight="1" x14ac:dyDescent="0.25">
      <c r="A18" s="21">
        <v>12</v>
      </c>
      <c r="B18" s="15" t="s">
        <v>13</v>
      </c>
      <c r="C18" s="23">
        <f>+'Номм-ном'!A49</f>
        <v>7</v>
      </c>
      <c r="D18" s="24">
        <f>+'Номм-ном'!F49</f>
        <v>457.17999999999995</v>
      </c>
      <c r="E18" s="25">
        <f>+'Номм-ном'!G49</f>
        <v>1873.4663999999998</v>
      </c>
    </row>
    <row r="19" spans="1:5" ht="35.25" customHeight="1" x14ac:dyDescent="0.25">
      <c r="A19" s="21">
        <v>13</v>
      </c>
      <c r="B19" s="15" t="s">
        <v>18</v>
      </c>
      <c r="C19" s="23">
        <f>+'Номм-ном'!A60</f>
        <v>8</v>
      </c>
      <c r="D19" s="24">
        <f>+'Номм-ном'!F60</f>
        <v>77</v>
      </c>
      <c r="E19" s="25">
        <f>+'Номм-ном'!G60</f>
        <v>247.05</v>
      </c>
    </row>
    <row r="20" spans="1:5" s="12" customFormat="1" ht="35.25" customHeight="1" thickBot="1" x14ac:dyDescent="0.3">
      <c r="A20" s="26">
        <f>+A19</f>
        <v>13</v>
      </c>
      <c r="B20" s="27" t="s">
        <v>2</v>
      </c>
      <c r="C20" s="27">
        <f>+SUM(C7:C19)</f>
        <v>46</v>
      </c>
      <c r="D20" s="28">
        <f t="shared" ref="D20:E20" si="0">+SUM(D7:D19)</f>
        <v>1486.73</v>
      </c>
      <c r="E20" s="29">
        <f t="shared" si="0"/>
        <v>5524.3558999999996</v>
      </c>
    </row>
  </sheetData>
  <mergeCells count="6">
    <mergeCell ref="A1:E1"/>
    <mergeCell ref="A2:E2"/>
    <mergeCell ref="A4:A6"/>
    <mergeCell ref="B4:B6"/>
    <mergeCell ref="C4:C6"/>
    <mergeCell ref="D4:E5"/>
  </mergeCells>
  <printOptions horizontalCentered="1"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Номм-ном</vt:lpstr>
      <vt:lpstr>Свод</vt:lpstr>
      <vt:lpstr>'Номм-ном'!Область_печати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2023-08-05T11:12:28Z</dcterms:modified>
</cp:coreProperties>
</file>