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xurmo" sheetId="1" r:id="rId1"/>
  </sheets>
  <definedNames>
    <definedName name="countryName" localSheetId="0">#REF!</definedName>
    <definedName name="countryName">#REF!</definedName>
    <definedName name="refYear1" localSheetId="0">#REF!</definedName>
    <definedName name="refYear1">#REF!</definedName>
    <definedName name="refYear2" localSheetId="0">#REF!</definedName>
    <definedName name="refYear2">#REF!</definedName>
    <definedName name="returnDate" localSheetId="0">#REF!</definedName>
    <definedName name="returnDate">#REF!</definedName>
    <definedName name="table" localSheetId="0">#REF!</definedName>
    <definedName name="table">#REF!</definedName>
    <definedName name="tableHeader" localSheetId="0">#REF!</definedName>
    <definedName name="tableHeader">#REF!</definedName>
    <definedName name="year" localSheetId="0">#REF!</definedName>
    <definedName name="year">#REF!</definedName>
    <definedName name="_xlnm.Print_Titles" localSheetId="0">'xurmo'!$B:$B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<sst xmlns="http://schemas.openxmlformats.org/spreadsheetml/2006/main" count="26" uniqueCount="26">
  <si>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№</t>
  </si>
  <si>
    <t>Hududlar nomi</t>
  </si>
  <si>
    <t>2018 y.</t>
  </si>
  <si>
    <t>2019 y.</t>
  </si>
  <si>
    <t>2020 y.</t>
  </si>
  <si>
    <t>2021 y.</t>
  </si>
  <si>
    <t>miqdori, tonna</t>
  </si>
  <si>
    <t>ulushi, foiz</t>
  </si>
  <si>
    <t>O'zbekiston Respublikasi</t>
  </si>
  <si>
    <t>Qoraqalpog'iston Respublikasi</t>
  </si>
  <si>
    <t>viloyatlar:</t>
  </si>
  <si>
    <t>Andijon</t>
  </si>
  <si>
    <t>Buxoro</t>
  </si>
  <si>
    <t>Jizzax</t>
  </si>
  <si>
    <t>Qashqadaryo</t>
  </si>
  <si>
    <t>Navoiy</t>
  </si>
  <si>
    <t>Namangan</t>
  </si>
  <si>
    <t>Samarqand</t>
  </si>
  <si>
    <t>Surxondaryo</t>
  </si>
  <si>
    <t>Sirdaryo</t>
  </si>
  <si>
    <t>Toshkent</t>
  </si>
  <si>
    <t>Farg'ona</t>
  </si>
  <si>
    <t>Xorazm</t>
  </si>
  <si>
    <t>*Davlat statistika qo'mitasi ma'lumoti asosida</t>
  </si>
  <si>
    <t>2018 yilga nisbatan, foizda</t>
  </si>
  <si>
    <t>O'zbekiston Respublikasida 2018-2021 yillarda ishlab chiqarilgan xurmo to'g'risida ma'lumot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</si>
</sst>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00"/>
  </numFmts>
  <fonts count="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horizontal="center"/>
      <protection/>
    </xf>
    <xf numFmtId="0" fontId="4" fillId="0" borderId="0" xfId="20" applyFont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 wrapText="1"/>
      <protection/>
    </xf>
    <xf numFmtId="0" fontId="3" fillId="0" borderId="1" xfId="20" applyFont="1" applyBorder="1" applyAlignment="1">
      <alignment horizontal="center"/>
      <protection/>
    </xf>
    <xf numFmtId="0" fontId="4" fillId="0" borderId="1" xfId="20" applyFont="1" applyBorder="1" applyAlignment="1">
      <alignment wrapText="1"/>
      <protection/>
    </xf>
    <xf numFmtId="3" fontId="4" fillId="0" borderId="1" xfId="20" applyNumberFormat="1" applyFont="1" applyBorder="1">
      <alignment/>
      <protection/>
    </xf>
    <xf numFmtId="164" fontId="4" fillId="0" borderId="1" xfId="20" applyNumberFormat="1" applyFont="1" applyBorder="1">
      <alignment/>
      <protection/>
    </xf>
    <xf numFmtId="165" fontId="4" fillId="0" borderId="1" xfId="20" applyNumberFormat="1" applyFont="1" applyBorder="1">
      <alignment/>
      <protection/>
    </xf>
    <xf numFmtId="0" fontId="3" fillId="0" borderId="1" xfId="20" applyFont="1" applyBorder="1" applyAlignment="1">
      <alignment horizontal="left" wrapText="1" indent="1"/>
      <protection/>
    </xf>
    <xf numFmtId="3" fontId="3" fillId="0" borderId="1" xfId="20" applyNumberFormat="1" applyFont="1" applyBorder="1">
      <alignment/>
      <protection/>
    </xf>
    <xf numFmtId="164" fontId="3" fillId="0" borderId="1" xfId="20" applyNumberFormat="1" applyFont="1" applyBorder="1">
      <alignment/>
      <protection/>
    </xf>
    <xf numFmtId="165" fontId="3" fillId="0" borderId="1" xfId="20" applyNumberFormat="1" applyFont="1" applyBorder="1">
      <alignment/>
      <protection/>
    </xf>
    <xf numFmtId="166" fontId="3" fillId="0" borderId="0" xfId="20" applyNumberFormat="1" applyFont="1">
      <alignment/>
      <protection/>
    </xf>
    <xf numFmtId="0" fontId="5" fillId="0" borderId="1" xfId="20" applyFont="1" applyBorder="1" applyAlignment="1">
      <alignment horizontal="left" indent="3"/>
      <protection/>
    </xf>
    <xf numFmtId="0" fontId="3" fillId="0" borderId="1" xfId="20" applyFont="1" applyBorder="1">
      <alignment/>
      <protection/>
    </xf>
    <xf numFmtId="0" fontId="3" fillId="0" borderId="1" xfId="20" applyFont="1" applyBorder="1" applyAlignment="1">
      <alignment horizontal="left" indent="1"/>
      <protection/>
    </xf>
    <xf numFmtId="0" fontId="6" fillId="0" borderId="0" xfId="0" applyFont="1" applyFill="1" applyBorder="1" applyAlignment="1">
      <alignment horizontal="left" vertical="center"/>
    </xf>
    <xf numFmtId="3" fontId="3" fillId="0" borderId="0" xfId="20" applyNumberFormat="1" applyFont="1">
      <alignment/>
      <protection/>
    </xf>
    <xf numFmtId="0" fontId="2" fillId="0" borderId="0" xfId="20" applyFont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 topLeftCell="A1">
      <selection activeCell="N7" sqref="N7"/>
    </sheetView>
  </sheetViews>
  <sheetFormatPr defaultColWidth="9.140625" defaultRowHeight="12.75"/>
  <cols>
    <col min="1" max="1" width="6.28125" style="2" customWidth="1"/>
    <col min="2" max="2" width="17.7109375" style="1" customWidth="1"/>
    <col min="3" max="3" width="12.28125" style="1" customWidth="1"/>
    <col min="4" max="4" width="8.7109375" style="1" customWidth="1"/>
    <col min="5" max="5" width="12.28125" style="1" customWidth="1"/>
    <col min="6" max="6" width="8.7109375" style="1" customWidth="1"/>
    <col min="7" max="7" width="12.28125" style="1" customWidth="1"/>
    <col min="8" max="8" width="8.7109375" style="1" customWidth="1"/>
    <col min="9" max="9" width="12.28125" style="1" customWidth="1"/>
    <col min="10" max="10" width="9.7109375" style="1" customWidth="1"/>
    <col min="11" max="11" width="10.57421875" style="1" customWidth="1"/>
    <col min="12" max="16384" width="9.140625" style="1" customWidth="1"/>
  </cols>
  <sheetData>
    <row r="1" spans="1:11" ht="23.25" customHeight="1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7:9" ht="9.75" customHeight="1">
      <c r="G2" s="3"/>
      <c r="H2" s="3"/>
      <c r="I2" s="3"/>
    </row>
    <row r="3" spans="1:11" ht="29.25" customHeight="1">
      <c r="A3" s="21" t="s">
        <v>0</v>
      </c>
      <c r="B3" s="21" t="s">
        <v>1</v>
      </c>
      <c r="C3" s="23" t="s">
        <v>2</v>
      </c>
      <c r="D3" s="23"/>
      <c r="E3" s="23" t="s">
        <v>3</v>
      </c>
      <c r="F3" s="23"/>
      <c r="G3" s="23" t="s">
        <v>4</v>
      </c>
      <c r="H3" s="23"/>
      <c r="I3" s="23" t="s">
        <v>5</v>
      </c>
      <c r="J3" s="23"/>
      <c r="K3" s="24" t="s">
        <v>24</v>
      </c>
    </row>
    <row r="4" spans="1:11" ht="34.5" customHeight="1">
      <c r="A4" s="22"/>
      <c r="B4" s="22"/>
      <c r="C4" s="4" t="s">
        <v>6</v>
      </c>
      <c r="D4" s="4" t="s">
        <v>7</v>
      </c>
      <c r="E4" s="4" t="str">
        <f aca="true" t="shared" si="0" ref="E4:J4">+C4</f>
        <v>miqdori, tonna</v>
      </c>
      <c r="F4" s="4" t="str">
        <f t="shared" si="0"/>
        <v>ulushi, foiz</v>
      </c>
      <c r="G4" s="4" t="str">
        <f t="shared" si="0"/>
        <v>miqdori, tonna</v>
      </c>
      <c r="H4" s="4" t="str">
        <f t="shared" si="0"/>
        <v>ulushi, foiz</v>
      </c>
      <c r="I4" s="4" t="str">
        <f t="shared" si="0"/>
        <v>miqdori, tonna</v>
      </c>
      <c r="J4" s="4" t="str">
        <f t="shared" si="0"/>
        <v>ulushi, foiz</v>
      </c>
      <c r="K4" s="24"/>
    </row>
    <row r="5" spans="1:11" ht="34.5" customHeight="1">
      <c r="A5" s="5"/>
      <c r="B5" s="6" t="s">
        <v>8</v>
      </c>
      <c r="C5" s="7">
        <f aca="true" t="shared" si="1" ref="C5:I5">SUM(C6:C19)</f>
        <v>73589</v>
      </c>
      <c r="D5" s="8">
        <f t="shared" si="1"/>
        <v>100</v>
      </c>
      <c r="E5" s="7">
        <f t="shared" si="1"/>
        <v>84228</v>
      </c>
      <c r="F5" s="8">
        <f t="shared" si="1"/>
        <v>100.00000000000003</v>
      </c>
      <c r="G5" s="7">
        <f t="shared" si="1"/>
        <v>85073</v>
      </c>
      <c r="H5" s="8">
        <f t="shared" si="1"/>
        <v>100</v>
      </c>
      <c r="I5" s="7">
        <f t="shared" si="1"/>
        <v>83566</v>
      </c>
      <c r="J5" s="8">
        <f>SUM(J6:J19)</f>
        <v>100</v>
      </c>
      <c r="K5" s="9">
        <f>+I5/C5*100</f>
        <v>113.55773281332809</v>
      </c>
    </row>
    <row r="6" spans="1:12" ht="34.5" customHeight="1">
      <c r="A6" s="5">
        <v>1</v>
      </c>
      <c r="B6" s="10" t="s">
        <v>9</v>
      </c>
      <c r="C6" s="11"/>
      <c r="D6" s="12">
        <f>ROUND(C6/$C$5*100,1)</f>
        <v>0</v>
      </c>
      <c r="E6" s="11">
        <v>3</v>
      </c>
      <c r="F6" s="12">
        <f>ROUND(E6/$E$5*100,1)</f>
        <v>0</v>
      </c>
      <c r="G6" s="11"/>
      <c r="H6" s="12">
        <f>ROUND(G6/$G$5*100,1)</f>
        <v>0</v>
      </c>
      <c r="I6" s="11">
        <v>3</v>
      </c>
      <c r="J6" s="12">
        <f>ROUND(I6/$I$5*100,1)</f>
        <v>0</v>
      </c>
      <c r="K6" s="13"/>
      <c r="L6" s="14"/>
    </row>
    <row r="7" spans="1:12" ht="16.5" customHeight="1">
      <c r="A7" s="5"/>
      <c r="B7" s="15" t="s">
        <v>10</v>
      </c>
      <c r="C7" s="11"/>
      <c r="D7" s="11"/>
      <c r="E7" s="11"/>
      <c r="F7" s="12"/>
      <c r="G7" s="11"/>
      <c r="H7" s="12"/>
      <c r="I7" s="11"/>
      <c r="J7" s="12"/>
      <c r="K7" s="16"/>
      <c r="L7" s="14"/>
    </row>
    <row r="8" spans="1:12" ht="24.95" customHeight="1">
      <c r="A8" s="5">
        <v>2</v>
      </c>
      <c r="B8" s="17" t="s">
        <v>11</v>
      </c>
      <c r="C8" s="11">
        <v>25700</v>
      </c>
      <c r="D8" s="12">
        <f aca="true" t="shared" si="2" ref="D8:D19">ROUND(C8/$C$5*100,1)</f>
        <v>34.9</v>
      </c>
      <c r="E8" s="11">
        <v>26641</v>
      </c>
      <c r="F8" s="12">
        <f aca="true" t="shared" si="3" ref="F8:F19">ROUND(E8/$E$5*100,1)</f>
        <v>31.6</v>
      </c>
      <c r="G8" s="11">
        <v>28335</v>
      </c>
      <c r="H8" s="12">
        <f aca="true" t="shared" si="4" ref="H8:H19">ROUND(G8/$G$5*100,1)</f>
        <v>33.3</v>
      </c>
      <c r="I8" s="11">
        <v>25131</v>
      </c>
      <c r="J8" s="12">
        <f>ROUND(I8/$I$5*100,1)</f>
        <v>30.1</v>
      </c>
      <c r="K8" s="13">
        <f>+I8/C8*100</f>
        <v>97.78599221789884</v>
      </c>
      <c r="L8" s="14"/>
    </row>
    <row r="9" spans="1:12" ht="24.95" customHeight="1">
      <c r="A9" s="5">
        <v>3</v>
      </c>
      <c r="B9" s="17" t="s">
        <v>12</v>
      </c>
      <c r="C9" s="11">
        <v>429</v>
      </c>
      <c r="D9" s="12">
        <f t="shared" si="2"/>
        <v>0.6</v>
      </c>
      <c r="E9" s="11">
        <v>1233</v>
      </c>
      <c r="F9" s="12">
        <f>ROUND(E9/$E$5*100,1)</f>
        <v>1.5</v>
      </c>
      <c r="G9" s="11">
        <v>1407</v>
      </c>
      <c r="H9" s="12">
        <f>ROUND(G9/$G$5*100,1)</f>
        <v>1.7</v>
      </c>
      <c r="I9" s="11">
        <v>1417</v>
      </c>
      <c r="J9" s="12">
        <f>ROUND(I9/$I$5*100,1)</f>
        <v>1.7</v>
      </c>
      <c r="K9" s="13">
        <f aca="true" t="shared" si="5" ref="K9:K18">+I9/C9*100</f>
        <v>330.3030303030303</v>
      </c>
      <c r="L9" s="14"/>
    </row>
    <row r="10" spans="1:12" ht="24.95" customHeight="1">
      <c r="A10" s="5">
        <v>4</v>
      </c>
      <c r="B10" s="17" t="s">
        <v>13</v>
      </c>
      <c r="C10" s="11">
        <v>440</v>
      </c>
      <c r="D10" s="12">
        <f t="shared" si="2"/>
        <v>0.6</v>
      </c>
      <c r="E10" s="11">
        <v>563</v>
      </c>
      <c r="F10" s="12">
        <f t="shared" si="3"/>
        <v>0.7</v>
      </c>
      <c r="G10" s="11">
        <v>544</v>
      </c>
      <c r="H10" s="12">
        <f t="shared" si="4"/>
        <v>0.6</v>
      </c>
      <c r="I10" s="11">
        <v>552</v>
      </c>
      <c r="J10" s="12">
        <f aca="true" t="shared" si="6" ref="J10:J19">ROUND(I10/$I$5*100,1)</f>
        <v>0.7</v>
      </c>
      <c r="K10" s="13">
        <f t="shared" si="5"/>
        <v>125.45454545454547</v>
      </c>
      <c r="L10" s="14"/>
    </row>
    <row r="11" spans="1:12" ht="24.95" customHeight="1">
      <c r="A11" s="5">
        <v>5</v>
      </c>
      <c r="B11" s="17" t="s">
        <v>14</v>
      </c>
      <c r="C11" s="11">
        <v>2018</v>
      </c>
      <c r="D11" s="12">
        <f>ROUND(C11/$C$5*100,1)+0.1</f>
        <v>2.8000000000000003</v>
      </c>
      <c r="E11" s="11">
        <v>1370</v>
      </c>
      <c r="F11" s="12">
        <f t="shared" si="3"/>
        <v>1.6</v>
      </c>
      <c r="G11" s="11">
        <v>1577</v>
      </c>
      <c r="H11" s="12">
        <f t="shared" si="4"/>
        <v>1.9</v>
      </c>
      <c r="I11" s="11">
        <v>1465</v>
      </c>
      <c r="J11" s="12">
        <f>ROUND(I11/$I$5*100,1)-0.1</f>
        <v>1.7</v>
      </c>
      <c r="K11" s="13">
        <f>+I11/C11*100</f>
        <v>72.59663032705649</v>
      </c>
      <c r="L11" s="14"/>
    </row>
    <row r="12" spans="1:12" ht="24.95" customHeight="1">
      <c r="A12" s="5">
        <v>6</v>
      </c>
      <c r="B12" s="17" t="s">
        <v>15</v>
      </c>
      <c r="C12" s="11">
        <v>2205</v>
      </c>
      <c r="D12" s="12">
        <f t="shared" si="2"/>
        <v>3</v>
      </c>
      <c r="E12" s="11">
        <v>3074</v>
      </c>
      <c r="F12" s="12">
        <f t="shared" si="3"/>
        <v>3.6</v>
      </c>
      <c r="G12" s="11">
        <v>2824</v>
      </c>
      <c r="H12" s="12">
        <f t="shared" si="4"/>
        <v>3.3</v>
      </c>
      <c r="I12" s="11">
        <v>3546</v>
      </c>
      <c r="J12" s="12">
        <f>ROUND(I12/$I$5*100,1)</f>
        <v>4.2</v>
      </c>
      <c r="K12" s="13">
        <f t="shared" si="5"/>
        <v>160.81632653061223</v>
      </c>
      <c r="L12" s="14"/>
    </row>
    <row r="13" spans="1:12" ht="24.95" customHeight="1">
      <c r="A13" s="5">
        <v>7</v>
      </c>
      <c r="B13" s="17" t="s">
        <v>16</v>
      </c>
      <c r="C13" s="11">
        <v>12084</v>
      </c>
      <c r="D13" s="12">
        <f t="shared" si="2"/>
        <v>16.4</v>
      </c>
      <c r="E13" s="11">
        <v>12701</v>
      </c>
      <c r="F13" s="12">
        <f>ROUND(E13/$E$5*100,1)</f>
        <v>15.1</v>
      </c>
      <c r="G13" s="11">
        <v>12612</v>
      </c>
      <c r="H13" s="12">
        <f>ROUND(G13/$G$5*100,1)</f>
        <v>14.8</v>
      </c>
      <c r="I13" s="11">
        <v>12207</v>
      </c>
      <c r="J13" s="12">
        <f t="shared" si="6"/>
        <v>14.6</v>
      </c>
      <c r="K13" s="13">
        <f t="shared" si="5"/>
        <v>101.01787487586891</v>
      </c>
      <c r="L13" s="14"/>
    </row>
    <row r="14" spans="1:12" ht="24.95" customHeight="1">
      <c r="A14" s="5">
        <v>8</v>
      </c>
      <c r="B14" s="17" t="s">
        <v>17</v>
      </c>
      <c r="C14" s="11">
        <v>3274</v>
      </c>
      <c r="D14" s="12">
        <f>ROUND(C14/$C$5*100,1)+0.1</f>
        <v>4.5</v>
      </c>
      <c r="E14" s="11">
        <v>5577</v>
      </c>
      <c r="F14" s="12">
        <f>ROUND(E14/$E$5*100,1)</f>
        <v>6.6</v>
      </c>
      <c r="G14" s="11">
        <v>5663</v>
      </c>
      <c r="H14" s="12">
        <f t="shared" si="4"/>
        <v>6.7</v>
      </c>
      <c r="I14" s="11">
        <v>6275</v>
      </c>
      <c r="J14" s="12">
        <f t="shared" si="6"/>
        <v>7.5</v>
      </c>
      <c r="K14" s="13">
        <f t="shared" si="5"/>
        <v>191.66157605375687</v>
      </c>
      <c r="L14" s="14"/>
    </row>
    <row r="15" spans="1:12" ht="24.95" customHeight="1">
      <c r="A15" s="5">
        <v>9</v>
      </c>
      <c r="B15" s="17" t="s">
        <v>18</v>
      </c>
      <c r="C15" s="11">
        <v>10707</v>
      </c>
      <c r="D15" s="12">
        <f t="shared" si="2"/>
        <v>14.5</v>
      </c>
      <c r="E15" s="11">
        <v>11623</v>
      </c>
      <c r="F15" s="12">
        <f t="shared" si="3"/>
        <v>13.8</v>
      </c>
      <c r="G15" s="11">
        <v>9485</v>
      </c>
      <c r="H15" s="12">
        <f t="shared" si="4"/>
        <v>11.1</v>
      </c>
      <c r="I15" s="11">
        <v>11468</v>
      </c>
      <c r="J15" s="12">
        <f>ROUND(I15/$I$5*100,1)</f>
        <v>13.7</v>
      </c>
      <c r="K15" s="13">
        <f t="shared" si="5"/>
        <v>107.10749976650789</v>
      </c>
      <c r="L15" s="14"/>
    </row>
    <row r="16" spans="1:12" ht="24.95" customHeight="1">
      <c r="A16" s="5">
        <v>10</v>
      </c>
      <c r="B16" s="17" t="s">
        <v>19</v>
      </c>
      <c r="C16" s="11">
        <v>151</v>
      </c>
      <c r="D16" s="12">
        <f t="shared" si="2"/>
        <v>0.2</v>
      </c>
      <c r="E16" s="11">
        <v>788</v>
      </c>
      <c r="F16" s="12">
        <f>ROUND(E16/$E$5*100,1)</f>
        <v>0.9</v>
      </c>
      <c r="G16" s="11">
        <v>396</v>
      </c>
      <c r="H16" s="12">
        <f>ROUND(G16/$G$5*100,1)</f>
        <v>0.5</v>
      </c>
      <c r="I16" s="11">
        <v>223</v>
      </c>
      <c r="J16" s="12">
        <f t="shared" si="6"/>
        <v>0.3</v>
      </c>
      <c r="K16" s="13">
        <f t="shared" si="5"/>
        <v>147.68211920529802</v>
      </c>
      <c r="L16" s="14"/>
    </row>
    <row r="17" spans="1:12" ht="24.95" customHeight="1">
      <c r="A17" s="5">
        <v>11</v>
      </c>
      <c r="B17" s="17" t="s">
        <v>20</v>
      </c>
      <c r="C17" s="11">
        <v>1282</v>
      </c>
      <c r="D17" s="12">
        <f t="shared" si="2"/>
        <v>1.7</v>
      </c>
      <c r="E17" s="11">
        <v>1396</v>
      </c>
      <c r="F17" s="12">
        <f>ROUND(E17/$E$5*100,1)</f>
        <v>1.7</v>
      </c>
      <c r="G17" s="11">
        <v>1612</v>
      </c>
      <c r="H17" s="12">
        <f t="shared" si="4"/>
        <v>1.9</v>
      </c>
      <c r="I17" s="11">
        <f>1312+99</f>
        <v>1411</v>
      </c>
      <c r="J17" s="12">
        <f t="shared" si="6"/>
        <v>1.7</v>
      </c>
      <c r="K17" s="13">
        <f t="shared" si="5"/>
        <v>110.06240249609985</v>
      </c>
      <c r="L17" s="14"/>
    </row>
    <row r="18" spans="1:12" ht="24.95" customHeight="1">
      <c r="A18" s="5">
        <v>12</v>
      </c>
      <c r="B18" s="17" t="s">
        <v>21</v>
      </c>
      <c r="C18" s="11">
        <v>15299</v>
      </c>
      <c r="D18" s="12">
        <f t="shared" si="2"/>
        <v>20.8</v>
      </c>
      <c r="E18" s="11">
        <v>19259</v>
      </c>
      <c r="F18" s="12">
        <f t="shared" si="3"/>
        <v>22.9</v>
      </c>
      <c r="G18" s="11">
        <v>20602</v>
      </c>
      <c r="H18" s="12">
        <f t="shared" si="4"/>
        <v>24.2</v>
      </c>
      <c r="I18" s="11">
        <v>19850</v>
      </c>
      <c r="J18" s="12">
        <f t="shared" si="6"/>
        <v>23.8</v>
      </c>
      <c r="K18" s="13">
        <f t="shared" si="5"/>
        <v>129.74704229034577</v>
      </c>
      <c r="L18" s="14"/>
    </row>
    <row r="19" spans="1:12" ht="24.95" customHeight="1">
      <c r="A19" s="5">
        <v>13</v>
      </c>
      <c r="B19" s="17" t="s">
        <v>22</v>
      </c>
      <c r="C19" s="11"/>
      <c r="D19" s="12">
        <f t="shared" si="2"/>
        <v>0</v>
      </c>
      <c r="E19" s="11"/>
      <c r="F19" s="12">
        <f t="shared" si="3"/>
        <v>0</v>
      </c>
      <c r="G19" s="11">
        <v>16</v>
      </c>
      <c r="H19" s="12">
        <f t="shared" si="4"/>
        <v>0</v>
      </c>
      <c r="I19" s="11">
        <v>18</v>
      </c>
      <c r="J19" s="12">
        <f t="shared" si="6"/>
        <v>0</v>
      </c>
      <c r="K19" s="13"/>
      <c r="L19" s="14"/>
    </row>
    <row r="20" spans="3:5" ht="12.75">
      <c r="C20" s="19"/>
      <c r="E20" s="19"/>
    </row>
    <row r="21" spans="2:7" ht="12.75">
      <c r="B21" s="18" t="s">
        <v>23</v>
      </c>
      <c r="E21" s="19"/>
      <c r="G21" s="19"/>
    </row>
    <row r="22" spans="3:7" ht="12.75">
      <c r="C22" s="19"/>
      <c r="E22" s="19"/>
      <c r="G22" s="19"/>
    </row>
    <row r="23" spans="3:7" ht="12.75">
      <c r="C23" s="14"/>
      <c r="D23" s="14"/>
      <c r="E23" s="14"/>
      <c r="F23" s="14"/>
      <c r="G23" s="19"/>
    </row>
    <row r="24" ht="12.75">
      <c r="C24" s="19"/>
    </row>
    <row r="25" ht="12.75">
      <c r="C25" s="19"/>
    </row>
  </sheetData>
  <mergeCells count="8">
    <mergeCell ref="A1:K1"/>
    <mergeCell ref="A3:A4"/>
    <mergeCell ref="B3:B4"/>
    <mergeCell ref="C3:D3"/>
    <mergeCell ref="E3:F3"/>
    <mergeCell ref="G3:H3"/>
    <mergeCell ref="I3:J3"/>
    <mergeCell ref="K3:K4"/>
  </mergeCells>
  <printOptions horizontalCentered="1"/>
  <pageMargins left="0.3937007874015748" right="0.3937007874015748" top="0.5905511811023623" bottom="0.5905511811023623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Javlonbek Xolov</dc:creator>
  <cp:keywords/>
  <dc:description/>
  <cp:lastModifiedBy>Javlonbek Xolov</cp:lastModifiedBy>
  <cp:lastPrinted>2022-06-24T12:15:14Z</cp:lastPrinted>
  <dcterms:created xsi:type="dcterms:W3CDTF">2022-05-21T11:13:44Z</dcterms:created>
  <dcterms:modified xsi:type="dcterms:W3CDTF">2022-06-24T12:18:35Z</dcterms:modified>
  <cp:category/>
  <cp:version/>
  <cp:contentType/>
  <cp:contentStatus/>
</cp:coreProperties>
</file>