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sut" sheetId="1" r:id="rId1"/>
  </sheets>
  <definedNames>
    <definedName name="countryName" localSheetId="0">#REF!</definedName>
    <definedName name="countryName">#REF!</definedName>
    <definedName name="refYear1" localSheetId="0">#REF!</definedName>
    <definedName name="refYear1">#REF!</definedName>
    <definedName name="refYear2" localSheetId="0">#REF!</definedName>
    <definedName name="refYear2">#REF!</definedName>
    <definedName name="returnDate" localSheetId="0">#REF!</definedName>
    <definedName name="returnDate">#REF!</definedName>
    <definedName name="table" localSheetId="0">#REF!</definedName>
    <definedName name="table">#REF!</definedName>
    <definedName name="tableHeader" localSheetId="0">#REF!</definedName>
    <definedName name="tableHeader">#REF!</definedName>
    <definedName name="year" localSheetId="0">#REF!</definedName>
    <definedName name="year">#REF!</definedName>
    <definedName name="_xlnm.Print_Titles" localSheetId="0">'sut'!$B:$B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<sst xmlns="http://schemas.openxmlformats.org/spreadsheetml/2006/main" count="27" uniqueCount="27">
  <si>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№</t>
  </si>
  <si>
    <t>Hududlar nomi</t>
  </si>
  <si>
    <t>2017 y.</t>
  </si>
  <si>
    <t>2018 y.</t>
  </si>
  <si>
    <t>2019 y.</t>
  </si>
  <si>
    <t>2020 y.</t>
  </si>
  <si>
    <t>2021 y.</t>
  </si>
  <si>
    <t>2017 yilga nisbatan, foizda</t>
  </si>
  <si>
    <t>miqdori, tonna</t>
  </si>
  <si>
    <t>ulushi, foiz</t>
  </si>
  <si>
    <t>O'zbekiston Respublikasi</t>
  </si>
  <si>
    <t>Qoraqalpog'iston Respublikasi</t>
  </si>
  <si>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</si>
  <si>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</si>
  <si>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</si>
  <si>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</si>
  <si>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</si>
  <si>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</si>
  <si>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</si>
  <si>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</si>
  <si>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</si>
  <si>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</si>
  <si>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</si>
  <si>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Farg'ona</t>
  </si>
  <si>
    <t>Xorazm</t>
  </si>
  <si>
    <t>*Davlat statistika qo'mitasi ma'lumoti asosida</t>
  </si>
  <si>
    <t>O'zbekiston Respublikasida 2017-2021 yillarda ishlab chiqarilgan sut to'g'risida ma'lumot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</si>
</sst>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/>
      <protection/>
    </xf>
    <xf numFmtId="0" fontId="4" fillId="0" borderId="1" xfId="20" applyFont="1" applyBorder="1" applyAlignment="1">
      <alignment wrapText="1"/>
      <protection/>
    </xf>
    <xf numFmtId="3" fontId="4" fillId="0" borderId="1" xfId="20" applyNumberFormat="1" applyFont="1" applyBorder="1">
      <alignment/>
      <protection/>
    </xf>
    <xf numFmtId="164" fontId="4" fillId="0" borderId="1" xfId="20" applyNumberFormat="1" applyFont="1" applyBorder="1">
      <alignment/>
      <protection/>
    </xf>
    <xf numFmtId="165" fontId="4" fillId="0" borderId="1" xfId="20" applyNumberFormat="1" applyFont="1" applyBorder="1">
      <alignment/>
      <protection/>
    </xf>
    <xf numFmtId="0" fontId="3" fillId="0" borderId="1" xfId="20" applyFont="1" applyBorder="1" applyAlignment="1">
      <alignment horizontal="left" wrapText="1" indent="1"/>
      <protection/>
    </xf>
    <xf numFmtId="3" fontId="3" fillId="0" borderId="1" xfId="20" applyNumberFormat="1" applyFont="1" applyBorder="1">
      <alignment/>
      <protection/>
    </xf>
    <xf numFmtId="164" fontId="3" fillId="0" borderId="1" xfId="20" applyNumberFormat="1" applyFont="1" applyBorder="1">
      <alignment/>
      <protection/>
    </xf>
    <xf numFmtId="165" fontId="3" fillId="0" borderId="1" xfId="20" applyNumberFormat="1" applyFont="1" applyBorder="1">
      <alignment/>
      <protection/>
    </xf>
    <xf numFmtId="0" fontId="5" fillId="0" borderId="1" xfId="20" applyFont="1" applyBorder="1" applyAlignment="1">
      <alignment horizontal="left" indent="3"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left" indent="1"/>
      <protection/>
    </xf>
    <xf numFmtId="0" fontId="6" fillId="0" borderId="0" xfId="0" applyFont="1" applyFill="1" applyBorder="1" applyAlignment="1">
      <alignment horizontal="left" vertical="center"/>
    </xf>
    <xf numFmtId="166" fontId="3" fillId="0" borderId="0" xfId="20" applyNumberFormat="1" applyFont="1">
      <alignment/>
      <protection/>
    </xf>
    <xf numFmtId="0" fontId="2" fillId="0" borderId="0" xfId="20" applyFont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6.28125" style="2" customWidth="1"/>
    <col min="2" max="2" width="17.7109375" style="1" customWidth="1"/>
    <col min="3" max="3" width="12.28125" style="1" customWidth="1"/>
    <col min="4" max="4" width="9.140625" style="1" customWidth="1"/>
    <col min="5" max="5" width="12.28125" style="1" customWidth="1"/>
    <col min="6" max="6" width="9.140625" style="1" customWidth="1"/>
    <col min="7" max="7" width="12.28125" style="1" customWidth="1"/>
    <col min="8" max="8" width="9.140625" style="1" customWidth="1"/>
    <col min="9" max="9" width="12.28125" style="1" customWidth="1"/>
    <col min="10" max="10" width="9.140625" style="1" customWidth="1"/>
    <col min="11" max="11" width="12.28125" style="1" customWidth="1"/>
    <col min="12" max="12" width="9.140625" style="1" customWidth="1"/>
    <col min="13" max="13" width="11.14062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1:13" ht="39" customHeight="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9:11" ht="15" customHeight="1">
      <c r="I2" s="3"/>
      <c r="J2" s="3"/>
      <c r="K2" s="3"/>
    </row>
    <row r="3" spans="1:13" ht="29.25" customHeight="1">
      <c r="A3" s="20" t="s">
        <v>0</v>
      </c>
      <c r="B3" s="20" t="s">
        <v>1</v>
      </c>
      <c r="C3" s="22" t="s">
        <v>2</v>
      </c>
      <c r="D3" s="22"/>
      <c r="E3" s="22" t="s">
        <v>3</v>
      </c>
      <c r="F3" s="22"/>
      <c r="G3" s="22" t="s">
        <v>4</v>
      </c>
      <c r="H3" s="22"/>
      <c r="I3" s="22" t="s">
        <v>5</v>
      </c>
      <c r="J3" s="22"/>
      <c r="K3" s="22" t="s">
        <v>6</v>
      </c>
      <c r="L3" s="22"/>
      <c r="M3" s="23" t="s">
        <v>7</v>
      </c>
    </row>
    <row r="4" spans="1:13" ht="41.25" customHeight="1">
      <c r="A4" s="21"/>
      <c r="B4" s="21"/>
      <c r="C4" s="4" t="s">
        <v>8</v>
      </c>
      <c r="D4" s="4" t="s">
        <v>9</v>
      </c>
      <c r="E4" s="4" t="str">
        <f>+C4</f>
        <v>miqdori, tonna</v>
      </c>
      <c r="F4" s="4" t="str">
        <f aca="true" t="shared" si="0" ref="F4:L4">+D4</f>
        <v>ulushi, foiz</v>
      </c>
      <c r="G4" s="4" t="str">
        <f t="shared" si="0"/>
        <v>miqdori, tonna</v>
      </c>
      <c r="H4" s="4" t="str">
        <f t="shared" si="0"/>
        <v>ulushi, foiz</v>
      </c>
      <c r="I4" s="4" t="str">
        <f t="shared" si="0"/>
        <v>miqdori, tonna</v>
      </c>
      <c r="J4" s="4" t="str">
        <f t="shared" si="0"/>
        <v>ulushi, foiz</v>
      </c>
      <c r="K4" s="4" t="str">
        <f t="shared" si="0"/>
        <v>miqdori, tonna</v>
      </c>
      <c r="L4" s="4" t="str">
        <f t="shared" si="0"/>
        <v>ulushi, foiz</v>
      </c>
      <c r="M4" s="23"/>
    </row>
    <row r="5" spans="1:13" ht="34.5" customHeight="1">
      <c r="A5" s="5"/>
      <c r="B5" s="6" t="s">
        <v>10</v>
      </c>
      <c r="C5" s="7">
        <f aca="true" t="shared" si="1" ref="C5:L5">SUM(C6:C19)</f>
        <v>10047860</v>
      </c>
      <c r="D5" s="8">
        <f t="shared" si="1"/>
        <v>99.99999999999999</v>
      </c>
      <c r="E5" s="7">
        <f t="shared" si="1"/>
        <v>10466413</v>
      </c>
      <c r="F5" s="8">
        <f t="shared" si="1"/>
        <v>100</v>
      </c>
      <c r="G5" s="7">
        <f t="shared" si="1"/>
        <v>10714327</v>
      </c>
      <c r="H5" s="8">
        <f t="shared" si="1"/>
        <v>99.99999999999999</v>
      </c>
      <c r="I5" s="7">
        <f t="shared" si="1"/>
        <v>10976888</v>
      </c>
      <c r="J5" s="8">
        <f t="shared" si="1"/>
        <v>99.99999999999999</v>
      </c>
      <c r="K5" s="7">
        <f t="shared" si="1"/>
        <v>11274233</v>
      </c>
      <c r="L5" s="8">
        <f t="shared" si="1"/>
        <v>100</v>
      </c>
      <c r="M5" s="9">
        <f>+K5/C5*100</f>
        <v>112.20531536068377</v>
      </c>
    </row>
    <row r="6" spans="1:19" ht="34.5" customHeight="1">
      <c r="A6" s="5">
        <v>1</v>
      </c>
      <c r="B6" s="10" t="s">
        <v>11</v>
      </c>
      <c r="C6" s="11">
        <v>364024</v>
      </c>
      <c r="D6" s="12">
        <f>ROUND(C6/$C$5*100,1)</f>
        <v>3.6</v>
      </c>
      <c r="E6" s="11">
        <v>378003</v>
      </c>
      <c r="F6" s="12">
        <f>ROUND(E6/$E$5*100,1)</f>
        <v>3.6</v>
      </c>
      <c r="G6" s="11">
        <v>386261</v>
      </c>
      <c r="H6" s="12">
        <f>ROUND(G6/$G$5*100,1)</f>
        <v>3.6</v>
      </c>
      <c r="I6" s="11">
        <v>404778</v>
      </c>
      <c r="J6" s="12">
        <f>ROUND(I6/$I$5*100,1)</f>
        <v>3.7</v>
      </c>
      <c r="K6" s="11">
        <v>418801</v>
      </c>
      <c r="L6" s="12">
        <f>ROUND(K6/$K$5*100,1)</f>
        <v>3.7</v>
      </c>
      <c r="M6" s="13">
        <f>+K6/C6*100</f>
        <v>115.04763422191944</v>
      </c>
      <c r="O6" s="18"/>
      <c r="P6" s="18"/>
      <c r="Q6" s="18"/>
      <c r="R6" s="18"/>
      <c r="S6" s="18"/>
    </row>
    <row r="7" spans="1:19" ht="16.5" customHeight="1">
      <c r="A7" s="5"/>
      <c r="B7" s="14" t="s">
        <v>12</v>
      </c>
      <c r="C7" s="11"/>
      <c r="D7" s="11"/>
      <c r="E7" s="11"/>
      <c r="F7" s="11"/>
      <c r="G7" s="11"/>
      <c r="H7" s="12"/>
      <c r="I7" s="11"/>
      <c r="J7" s="12"/>
      <c r="K7" s="11"/>
      <c r="L7" s="12"/>
      <c r="M7" s="15"/>
      <c r="O7" s="18"/>
      <c r="P7" s="18"/>
      <c r="Q7" s="18"/>
      <c r="R7" s="18"/>
      <c r="S7" s="18"/>
    </row>
    <row r="8" spans="1:19" ht="24.95" customHeight="1">
      <c r="A8" s="5">
        <v>2</v>
      </c>
      <c r="B8" s="16" t="s">
        <v>13</v>
      </c>
      <c r="C8" s="11">
        <v>899236</v>
      </c>
      <c r="D8" s="12">
        <f aca="true" t="shared" si="2" ref="D8:D19">ROUND(C8/$C$5*100,1)</f>
        <v>8.9</v>
      </c>
      <c r="E8" s="11">
        <v>929812</v>
      </c>
      <c r="F8" s="12">
        <f aca="true" t="shared" si="3" ref="F8:F19">ROUND(E8/$E$5*100,1)</f>
        <v>8.9</v>
      </c>
      <c r="G8" s="11">
        <v>953645</v>
      </c>
      <c r="H8" s="12">
        <f aca="true" t="shared" si="4" ref="H8:H18">ROUND(G8/$G$5*100,1)</f>
        <v>8.9</v>
      </c>
      <c r="I8" s="11">
        <v>978244</v>
      </c>
      <c r="J8" s="12">
        <f aca="true" t="shared" si="5" ref="J8:J19">ROUND(I8/$I$5*100,1)</f>
        <v>8.9</v>
      </c>
      <c r="K8" s="11">
        <v>997507</v>
      </c>
      <c r="L8" s="12">
        <f>ROUND(K8/$K$5*100,1)</f>
        <v>8.8</v>
      </c>
      <c r="M8" s="13">
        <f aca="true" t="shared" si="6" ref="M8:M19">+K8/C8*100</f>
        <v>110.92827689282902</v>
      </c>
      <c r="O8" s="18"/>
      <c r="P8" s="18"/>
      <c r="Q8" s="18"/>
      <c r="R8" s="18"/>
      <c r="S8" s="18"/>
    </row>
    <row r="9" spans="1:19" ht="24.95" customHeight="1">
      <c r="A9" s="5">
        <v>3</v>
      </c>
      <c r="B9" s="16" t="s">
        <v>14</v>
      </c>
      <c r="C9" s="11">
        <v>905791</v>
      </c>
      <c r="D9" s="12">
        <f t="shared" si="2"/>
        <v>9</v>
      </c>
      <c r="E9" s="11">
        <v>940661</v>
      </c>
      <c r="F9" s="12">
        <f t="shared" si="3"/>
        <v>9</v>
      </c>
      <c r="G9" s="11">
        <v>965562</v>
      </c>
      <c r="H9" s="12">
        <f>ROUND(G9/$G$5*100,1)</f>
        <v>9</v>
      </c>
      <c r="I9" s="11">
        <v>1002601</v>
      </c>
      <c r="J9" s="12">
        <f t="shared" si="5"/>
        <v>9.1</v>
      </c>
      <c r="K9" s="11">
        <v>1020950</v>
      </c>
      <c r="L9" s="12">
        <f aca="true" t="shared" si="7" ref="L9:L19">ROUND(K9/$K$5*100,1)</f>
        <v>9.1</v>
      </c>
      <c r="M9" s="13">
        <f t="shared" si="6"/>
        <v>112.71363923907391</v>
      </c>
      <c r="O9" s="18"/>
      <c r="P9" s="18"/>
      <c r="Q9" s="18"/>
      <c r="R9" s="18"/>
      <c r="S9" s="18"/>
    </row>
    <row r="10" spans="1:19" ht="24.95" customHeight="1">
      <c r="A10" s="5">
        <v>4</v>
      </c>
      <c r="B10" s="16" t="s">
        <v>15</v>
      </c>
      <c r="C10" s="11">
        <v>566080</v>
      </c>
      <c r="D10" s="12">
        <f t="shared" si="2"/>
        <v>5.6</v>
      </c>
      <c r="E10" s="11">
        <v>593913</v>
      </c>
      <c r="F10" s="12">
        <f t="shared" si="3"/>
        <v>5.7</v>
      </c>
      <c r="G10" s="11">
        <v>609510</v>
      </c>
      <c r="H10" s="12">
        <f t="shared" si="4"/>
        <v>5.7</v>
      </c>
      <c r="I10" s="11">
        <v>627205</v>
      </c>
      <c r="J10" s="12">
        <f t="shared" si="5"/>
        <v>5.7</v>
      </c>
      <c r="K10" s="11">
        <v>650523</v>
      </c>
      <c r="L10" s="12">
        <f t="shared" si="7"/>
        <v>5.8</v>
      </c>
      <c r="M10" s="13">
        <f t="shared" si="6"/>
        <v>114.91714951950254</v>
      </c>
      <c r="O10" s="18"/>
      <c r="P10" s="18"/>
      <c r="Q10" s="18"/>
      <c r="R10" s="18"/>
      <c r="S10" s="18"/>
    </row>
    <row r="11" spans="1:19" ht="24.95" customHeight="1">
      <c r="A11" s="5">
        <v>5</v>
      </c>
      <c r="B11" s="16" t="s">
        <v>16</v>
      </c>
      <c r="C11" s="11">
        <v>1089033</v>
      </c>
      <c r="D11" s="12">
        <f>ROUND(C11/$C$5*100,1)+0.1</f>
        <v>10.9</v>
      </c>
      <c r="E11" s="11">
        <v>1131215</v>
      </c>
      <c r="F11" s="12">
        <f>ROUND(E11/$E$5*100,1)</f>
        <v>10.8</v>
      </c>
      <c r="G11" s="11">
        <v>1149045</v>
      </c>
      <c r="H11" s="12">
        <f t="shared" si="4"/>
        <v>10.7</v>
      </c>
      <c r="I11" s="11">
        <v>1179409</v>
      </c>
      <c r="J11" s="12">
        <f t="shared" si="5"/>
        <v>10.7</v>
      </c>
      <c r="K11" s="11">
        <v>1239116</v>
      </c>
      <c r="L11" s="12">
        <f t="shared" si="7"/>
        <v>11</v>
      </c>
      <c r="M11" s="13">
        <f t="shared" si="6"/>
        <v>113.78130873903729</v>
      </c>
      <c r="O11" s="18"/>
      <c r="P11" s="18"/>
      <c r="Q11" s="18"/>
      <c r="R11" s="18"/>
      <c r="S11" s="18"/>
    </row>
    <row r="12" spans="1:19" ht="24.95" customHeight="1">
      <c r="A12" s="5">
        <v>6</v>
      </c>
      <c r="B12" s="16" t="s">
        <v>17</v>
      </c>
      <c r="C12" s="11">
        <v>444739</v>
      </c>
      <c r="D12" s="12">
        <f t="shared" si="2"/>
        <v>4.4</v>
      </c>
      <c r="E12" s="11">
        <v>453980</v>
      </c>
      <c r="F12" s="12">
        <f t="shared" si="3"/>
        <v>4.3</v>
      </c>
      <c r="G12" s="11">
        <v>468842</v>
      </c>
      <c r="H12" s="12">
        <f t="shared" si="4"/>
        <v>4.4</v>
      </c>
      <c r="I12" s="11">
        <v>482996</v>
      </c>
      <c r="J12" s="12">
        <f t="shared" si="5"/>
        <v>4.4</v>
      </c>
      <c r="K12" s="11">
        <v>497873</v>
      </c>
      <c r="L12" s="12">
        <f>ROUND(K12/$K$5*100,1)</f>
        <v>4.4</v>
      </c>
      <c r="M12" s="13">
        <f t="shared" si="6"/>
        <v>111.94723197201056</v>
      </c>
      <c r="O12" s="18"/>
      <c r="P12" s="18"/>
      <c r="Q12" s="18"/>
      <c r="R12" s="18"/>
      <c r="S12" s="18"/>
    </row>
    <row r="13" spans="1:19" ht="24.95" customHeight="1">
      <c r="A13" s="5">
        <v>7</v>
      </c>
      <c r="B13" s="16" t="s">
        <v>18</v>
      </c>
      <c r="C13" s="11">
        <v>665456</v>
      </c>
      <c r="D13" s="12">
        <f t="shared" si="2"/>
        <v>6.6</v>
      </c>
      <c r="E13" s="11">
        <v>678324</v>
      </c>
      <c r="F13" s="12">
        <f t="shared" si="3"/>
        <v>6.5</v>
      </c>
      <c r="G13" s="11">
        <v>696256</v>
      </c>
      <c r="H13" s="12">
        <f t="shared" si="4"/>
        <v>6.5</v>
      </c>
      <c r="I13" s="11">
        <v>724192</v>
      </c>
      <c r="J13" s="12">
        <f>ROUND(I13/$I$5*100,1)</f>
        <v>6.6</v>
      </c>
      <c r="K13" s="11">
        <v>738227</v>
      </c>
      <c r="L13" s="12">
        <f>ROUND(K13/$K$5*100,1)+0.1</f>
        <v>6.6</v>
      </c>
      <c r="M13" s="13">
        <f t="shared" si="6"/>
        <v>110.9355088841336</v>
      </c>
      <c r="O13" s="18"/>
      <c r="P13" s="18"/>
      <c r="Q13" s="18"/>
      <c r="R13" s="18"/>
      <c r="S13" s="18"/>
    </row>
    <row r="14" spans="1:19" ht="24.95" customHeight="1">
      <c r="A14" s="5">
        <v>8</v>
      </c>
      <c r="B14" s="16" t="s">
        <v>19</v>
      </c>
      <c r="C14" s="11">
        <v>1240896</v>
      </c>
      <c r="D14" s="12">
        <f t="shared" si="2"/>
        <v>12.3</v>
      </c>
      <c r="E14" s="11">
        <v>1241843</v>
      </c>
      <c r="F14" s="12">
        <f t="shared" si="3"/>
        <v>11.9</v>
      </c>
      <c r="G14" s="11">
        <v>1273938</v>
      </c>
      <c r="H14" s="12">
        <f>ROUND(G14/$G$5*100,1)</f>
        <v>11.9</v>
      </c>
      <c r="I14" s="11">
        <v>1307294</v>
      </c>
      <c r="J14" s="12">
        <f t="shared" si="5"/>
        <v>11.9</v>
      </c>
      <c r="K14" s="11">
        <v>1321017</v>
      </c>
      <c r="L14" s="12">
        <f t="shared" si="7"/>
        <v>11.7</v>
      </c>
      <c r="M14" s="13">
        <f t="shared" si="6"/>
        <v>106.4567054773325</v>
      </c>
      <c r="O14" s="18"/>
      <c r="P14" s="18"/>
      <c r="Q14" s="18"/>
      <c r="R14" s="18"/>
      <c r="S14" s="18"/>
    </row>
    <row r="15" spans="1:19" ht="24.95" customHeight="1">
      <c r="A15" s="5">
        <v>9</v>
      </c>
      <c r="B15" s="16" t="s">
        <v>20</v>
      </c>
      <c r="C15" s="11">
        <v>809592</v>
      </c>
      <c r="D15" s="12">
        <f t="shared" si="2"/>
        <v>8.1</v>
      </c>
      <c r="E15" s="11">
        <v>844640</v>
      </c>
      <c r="F15" s="12">
        <f t="shared" si="3"/>
        <v>8.1</v>
      </c>
      <c r="G15" s="11">
        <v>867099</v>
      </c>
      <c r="H15" s="12">
        <f>ROUND(G15/$G$5*100,1)</f>
        <v>8.1</v>
      </c>
      <c r="I15" s="11">
        <v>885706</v>
      </c>
      <c r="J15" s="12">
        <f t="shared" si="5"/>
        <v>8.1</v>
      </c>
      <c r="K15" s="11">
        <v>910150</v>
      </c>
      <c r="L15" s="12">
        <f>ROUND(K15/$K$5*100,1)</f>
        <v>8.1</v>
      </c>
      <c r="M15" s="13">
        <f t="shared" si="6"/>
        <v>112.42082431644582</v>
      </c>
      <c r="O15" s="18"/>
      <c r="P15" s="18"/>
      <c r="Q15" s="18"/>
      <c r="R15" s="18"/>
      <c r="S15" s="18"/>
    </row>
    <row r="16" spans="1:19" ht="24.95" customHeight="1">
      <c r="A16" s="5">
        <v>10</v>
      </c>
      <c r="B16" s="16" t="s">
        <v>21</v>
      </c>
      <c r="C16" s="11">
        <v>317202</v>
      </c>
      <c r="D16" s="12">
        <f t="shared" si="2"/>
        <v>3.2</v>
      </c>
      <c r="E16" s="11">
        <v>341492</v>
      </c>
      <c r="F16" s="12">
        <f>ROUND(E16/$E$5*100,1)-0.1</f>
        <v>3.1999999999999997</v>
      </c>
      <c r="G16" s="11">
        <v>350254</v>
      </c>
      <c r="H16" s="12">
        <f t="shared" si="4"/>
        <v>3.3</v>
      </c>
      <c r="I16" s="11">
        <v>356186</v>
      </c>
      <c r="J16" s="12">
        <f>ROUND(I16/$I$5*100,1)+0.1</f>
        <v>3.3000000000000003</v>
      </c>
      <c r="K16" s="11">
        <v>372537</v>
      </c>
      <c r="L16" s="12">
        <f t="shared" si="7"/>
        <v>3.3</v>
      </c>
      <c r="M16" s="13">
        <f t="shared" si="6"/>
        <v>117.44471976847561</v>
      </c>
      <c r="O16" s="18"/>
      <c r="P16" s="18"/>
      <c r="Q16" s="18"/>
      <c r="R16" s="18"/>
      <c r="S16" s="18"/>
    </row>
    <row r="17" spans="1:19" ht="24.95" customHeight="1">
      <c r="A17" s="5">
        <v>11</v>
      </c>
      <c r="B17" s="16" t="s">
        <v>22</v>
      </c>
      <c r="C17" s="11">
        <v>860938</v>
      </c>
      <c r="D17" s="12">
        <f>ROUND(C17/$C$5*100,1)</f>
        <v>8.6</v>
      </c>
      <c r="E17" s="11">
        <v>898283</v>
      </c>
      <c r="F17" s="12">
        <f t="shared" si="3"/>
        <v>8.6</v>
      </c>
      <c r="G17" s="11">
        <v>919718</v>
      </c>
      <c r="H17" s="12">
        <f t="shared" si="4"/>
        <v>8.6</v>
      </c>
      <c r="I17" s="11">
        <v>923938</v>
      </c>
      <c r="J17" s="12">
        <f t="shared" si="5"/>
        <v>8.4</v>
      </c>
      <c r="K17" s="11">
        <v>960006</v>
      </c>
      <c r="L17" s="12">
        <f t="shared" si="7"/>
        <v>8.5</v>
      </c>
      <c r="M17" s="13">
        <f t="shared" si="6"/>
        <v>111.50698424276777</v>
      </c>
      <c r="O17" s="18"/>
      <c r="P17" s="18"/>
      <c r="Q17" s="18"/>
      <c r="R17" s="18"/>
      <c r="S17" s="18"/>
    </row>
    <row r="18" spans="1:19" ht="24.95" customHeight="1">
      <c r="A18" s="5">
        <v>12</v>
      </c>
      <c r="B18" s="16" t="s">
        <v>23</v>
      </c>
      <c r="C18" s="11">
        <v>921430</v>
      </c>
      <c r="D18" s="12">
        <f t="shared" si="2"/>
        <v>9.2</v>
      </c>
      <c r="E18" s="11">
        <v>1021955</v>
      </c>
      <c r="F18" s="12">
        <f>ROUND(E18/$E$5*100,1)-0.1</f>
        <v>9.700000000000001</v>
      </c>
      <c r="G18" s="11">
        <v>1038424</v>
      </c>
      <c r="H18" s="12">
        <f t="shared" si="4"/>
        <v>9.7</v>
      </c>
      <c r="I18" s="11">
        <v>1050352</v>
      </c>
      <c r="J18" s="12">
        <f t="shared" si="5"/>
        <v>9.6</v>
      </c>
      <c r="K18" s="11">
        <v>1075511</v>
      </c>
      <c r="L18" s="12">
        <f t="shared" si="7"/>
        <v>9.5</v>
      </c>
      <c r="M18" s="13">
        <f t="shared" si="6"/>
        <v>116.72194306675495</v>
      </c>
      <c r="O18" s="18"/>
      <c r="P18" s="18"/>
      <c r="Q18" s="18"/>
      <c r="R18" s="18"/>
      <c r="S18" s="18"/>
    </row>
    <row r="19" spans="1:19" ht="24.95" customHeight="1">
      <c r="A19" s="5">
        <v>13</v>
      </c>
      <c r="B19" s="16" t="s">
        <v>24</v>
      </c>
      <c r="C19" s="11">
        <v>963443</v>
      </c>
      <c r="D19" s="12">
        <f t="shared" si="2"/>
        <v>9.6</v>
      </c>
      <c r="E19" s="11">
        <v>1012292</v>
      </c>
      <c r="F19" s="12">
        <f t="shared" si="3"/>
        <v>9.7</v>
      </c>
      <c r="G19" s="11">
        <v>1035773</v>
      </c>
      <c r="H19" s="12">
        <f>ROUND(G19/$G$5*100,1)-0.1</f>
        <v>9.6</v>
      </c>
      <c r="I19" s="11">
        <v>1053987</v>
      </c>
      <c r="J19" s="12">
        <f t="shared" si="5"/>
        <v>9.6</v>
      </c>
      <c r="K19" s="11">
        <v>1072015</v>
      </c>
      <c r="L19" s="12">
        <f t="shared" si="7"/>
        <v>9.5</v>
      </c>
      <c r="M19" s="13">
        <f t="shared" si="6"/>
        <v>111.26916693566717</v>
      </c>
      <c r="O19" s="18"/>
      <c r="P19" s="18"/>
      <c r="Q19" s="18"/>
      <c r="R19" s="18"/>
      <c r="S19" s="18"/>
    </row>
    <row r="20" ht="12.75">
      <c r="P20" s="18"/>
    </row>
    <row r="21" ht="12.75">
      <c r="B21" s="17" t="s">
        <v>25</v>
      </c>
    </row>
    <row r="23" spans="3:8" ht="12.75">
      <c r="C23" s="18"/>
      <c r="D23" s="18"/>
      <c r="E23" s="18"/>
      <c r="F23" s="18"/>
      <c r="G23" s="18"/>
      <c r="H23" s="18"/>
    </row>
  </sheetData>
  <mergeCells count="9">
    <mergeCell ref="A1:M1"/>
    <mergeCell ref="A3:A4"/>
    <mergeCell ref="B3:B4"/>
    <mergeCell ref="C3:D3"/>
    <mergeCell ref="E3:F3"/>
    <mergeCell ref="G3:H3"/>
    <mergeCell ref="I3:J3"/>
    <mergeCell ref="K3:L3"/>
    <mergeCell ref="M3:M4"/>
  </mergeCells>
  <printOptions horizontalCentered="1"/>
  <pageMargins left="0.1968503937007874" right="0.1968503937007874" top="0.3937007874015748" bottom="0.3937007874015748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Javlonbek Xolov</cp:lastModifiedBy>
  <dcterms:created xsi:type="dcterms:W3CDTF">2022-05-21T11:12:46Z</dcterms:created>
  <dcterms:modified xsi:type="dcterms:W3CDTF">2022-06-27T12:17:07Z</dcterms:modified>
  <cp:category/>
  <cp:version/>
  <cp:contentType/>
  <cp:contentStatus/>
</cp:coreProperties>
</file>