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abzi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'sabzi'!$B:$B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<sst xmlns="http://schemas.openxmlformats.org/spreadsheetml/2006/main" count="27" uniqueCount="27">
  <si>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</si>
  <si>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</si>
  <si>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</si>
  <si>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</si>
  <si>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</si>
  <si>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</si>
  <si>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</si>
  <si>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</si>
  <si>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</si>
  <si>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</si>
  <si>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</si>
  <si>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</si>
  <si>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</si>
  <si>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</si>
  <si>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</si>
  <si>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</si>
  <si>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</si>
  <si>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</si>
  <si>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</si>
  <si>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</si>
  <si>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</si>
  <si>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</si>
  <si>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</si>
  <si>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</si>
  <si>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</si>
  <si>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</si>
  <si>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O'zbekiston Respublikasida 2017-2021 yillarda ochiq yerlarda ishlab chiqarilgan sabzi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</si>
</sst>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3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8.7109375" style="1" customWidth="1"/>
    <col min="5" max="5" width="12.28125" style="1" customWidth="1"/>
    <col min="6" max="6" width="8.7109375" style="1" customWidth="1"/>
    <col min="7" max="7" width="12.28125" style="1" customWidth="1"/>
    <col min="8" max="8" width="8.7109375" style="1" customWidth="1"/>
    <col min="9" max="9" width="12.28125" style="1" customWidth="1"/>
    <col min="10" max="10" width="8.7109375" style="1" customWidth="1"/>
    <col min="11" max="11" width="12.28125" style="1" customWidth="1"/>
    <col min="12" max="12" width="8.7109375" style="1" customWidth="1"/>
    <col min="13" max="13" width="10.140625" style="1" customWidth="1"/>
    <col min="14" max="16384" width="9.140625" style="1" customWidth="1"/>
  </cols>
  <sheetData>
    <row r="1" spans="1:13" ht="23.2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9:11" ht="9.75" customHeight="1">
      <c r="I2" s="3"/>
      <c r="J2" s="3"/>
      <c r="K2" s="3"/>
    </row>
    <row r="3" spans="1:13" ht="29.25" customHeight="1">
      <c r="A3" s="21" t="s">
        <v>0</v>
      </c>
      <c r="B3" s="21" t="s">
        <v>1</v>
      </c>
      <c r="C3" s="23" t="s">
        <v>2</v>
      </c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3" t="s">
        <v>6</v>
      </c>
      <c r="L3" s="23"/>
      <c r="M3" s="24" t="s">
        <v>7</v>
      </c>
    </row>
    <row r="4" spans="1:13" ht="34.5" customHeight="1">
      <c r="A4" s="22"/>
      <c r="B4" s="22"/>
      <c r="C4" s="4" t="s">
        <v>8</v>
      </c>
      <c r="D4" s="4" t="s">
        <v>9</v>
      </c>
      <c r="E4" s="4" t="str">
        <f>+C4</f>
        <v>miqdori, tonna</v>
      </c>
      <c r="F4" s="4" t="str">
        <f aca="true" t="shared" si="0" ref="F4:L4">+D4</f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4" t="str">
        <f t="shared" si="0"/>
        <v>miqdori, tonna</v>
      </c>
      <c r="L4" s="4" t="str">
        <f t="shared" si="0"/>
        <v>ulushi, foiz</v>
      </c>
      <c r="M4" s="24"/>
    </row>
    <row r="5" spans="1:13" ht="34.5" customHeight="1">
      <c r="A5" s="5"/>
      <c r="B5" s="6" t="s">
        <v>10</v>
      </c>
      <c r="C5" s="7">
        <f aca="true" t="shared" si="1" ref="C5:L5">SUM(C6:C19)</f>
        <v>2249733</v>
      </c>
      <c r="D5" s="8">
        <f t="shared" si="1"/>
        <v>100.00000000000001</v>
      </c>
      <c r="E5" s="7">
        <f t="shared" si="1"/>
        <v>2185113</v>
      </c>
      <c r="F5" s="8">
        <f t="shared" si="1"/>
        <v>100</v>
      </c>
      <c r="G5" s="7">
        <f t="shared" si="1"/>
        <v>2768613</v>
      </c>
      <c r="H5" s="8">
        <f t="shared" si="1"/>
        <v>99.99999999999999</v>
      </c>
      <c r="I5" s="7">
        <f t="shared" si="1"/>
        <v>2876033</v>
      </c>
      <c r="J5" s="8">
        <f t="shared" si="1"/>
        <v>100</v>
      </c>
      <c r="K5" s="7">
        <f t="shared" si="1"/>
        <v>3155745</v>
      </c>
      <c r="L5" s="8">
        <f t="shared" si="1"/>
        <v>100</v>
      </c>
      <c r="M5" s="9">
        <f>+K5/C5*100</f>
        <v>140.27197894150106</v>
      </c>
    </row>
    <row r="6" spans="1:14" ht="34.5" customHeight="1">
      <c r="A6" s="5">
        <v>1</v>
      </c>
      <c r="B6" s="10" t="s">
        <v>11</v>
      </c>
      <c r="C6" s="11">
        <v>64826</v>
      </c>
      <c r="D6" s="12">
        <f>ROUND(C6/$C$5*100,1)</f>
        <v>2.9</v>
      </c>
      <c r="E6" s="11">
        <v>59831</v>
      </c>
      <c r="F6" s="12">
        <f>ROUND(E6/$E$5*100,1)</f>
        <v>2.7</v>
      </c>
      <c r="G6" s="11">
        <v>84837</v>
      </c>
      <c r="H6" s="12">
        <f>ROUND(G6/$G$5*100,1)</f>
        <v>3.1</v>
      </c>
      <c r="I6" s="11">
        <v>73747</v>
      </c>
      <c r="J6" s="12">
        <f>ROUND(I6/$I$5*100,1)</f>
        <v>2.6</v>
      </c>
      <c r="K6" s="11">
        <v>88465</v>
      </c>
      <c r="L6" s="12">
        <f>ROUND(K6/$K$5*100,1)</f>
        <v>2.8</v>
      </c>
      <c r="M6" s="13">
        <f>+K6/C6*100</f>
        <v>136.4653071298553</v>
      </c>
      <c r="N6" s="14"/>
    </row>
    <row r="7" spans="1:14" ht="16.5" customHeight="1">
      <c r="A7" s="5"/>
      <c r="B7" s="15" t="s">
        <v>12</v>
      </c>
      <c r="C7" s="11"/>
      <c r="D7" s="11"/>
      <c r="E7" s="11"/>
      <c r="F7" s="11"/>
      <c r="G7" s="11"/>
      <c r="H7" s="12"/>
      <c r="I7" s="11"/>
      <c r="J7" s="12"/>
      <c r="K7" s="11"/>
      <c r="L7" s="12"/>
      <c r="M7" s="16"/>
      <c r="N7" s="14"/>
    </row>
    <row r="8" spans="1:14" ht="24.95" customHeight="1">
      <c r="A8" s="5">
        <v>2</v>
      </c>
      <c r="B8" s="17" t="s">
        <v>13</v>
      </c>
      <c r="C8" s="11">
        <v>406944</v>
      </c>
      <c r="D8" s="12">
        <f aca="true" t="shared" si="2" ref="D8:D19">ROUND(C8/$C$5*100,1)</f>
        <v>18.1</v>
      </c>
      <c r="E8" s="11">
        <v>469070</v>
      </c>
      <c r="F8" s="12">
        <f aca="true" t="shared" si="3" ref="F8:F19">ROUND(E8/$E$5*100,1)</f>
        <v>21.5</v>
      </c>
      <c r="G8" s="11">
        <v>521660</v>
      </c>
      <c r="H8" s="12">
        <f aca="true" t="shared" si="4" ref="H8:H19">ROUND(G8/$G$5*100,1)</f>
        <v>18.8</v>
      </c>
      <c r="I8" s="11">
        <v>510681</v>
      </c>
      <c r="J8" s="12">
        <f>ROUND(I8/$I$5*100,1)-0.1</f>
        <v>17.7</v>
      </c>
      <c r="K8" s="11">
        <v>641567</v>
      </c>
      <c r="L8" s="12">
        <f>ROUND(K8/$K$5*100,1)</f>
        <v>20.3</v>
      </c>
      <c r="M8" s="13">
        <f aca="true" t="shared" si="5" ref="M8:M19">+K8/C8*100</f>
        <v>157.65486160257922</v>
      </c>
      <c r="N8" s="14"/>
    </row>
    <row r="9" spans="1:14" ht="24.95" customHeight="1">
      <c r="A9" s="5">
        <v>3</v>
      </c>
      <c r="B9" s="17" t="s">
        <v>14</v>
      </c>
      <c r="C9" s="11">
        <v>166992</v>
      </c>
      <c r="D9" s="12">
        <f t="shared" si="2"/>
        <v>7.4</v>
      </c>
      <c r="E9" s="11">
        <v>128797</v>
      </c>
      <c r="F9" s="12">
        <f t="shared" si="3"/>
        <v>5.9</v>
      </c>
      <c r="G9" s="11">
        <v>182600</v>
      </c>
      <c r="H9" s="12">
        <f>ROUND(G9/$G$5*100,1)</f>
        <v>6.6</v>
      </c>
      <c r="I9" s="11">
        <v>168394</v>
      </c>
      <c r="J9" s="12">
        <f>ROUND(I9/$I$5*100,1)-0.1</f>
        <v>5.800000000000001</v>
      </c>
      <c r="K9" s="11">
        <v>211289</v>
      </c>
      <c r="L9" s="12">
        <f>ROUND(K9/$K$5*100,1)</f>
        <v>6.7</v>
      </c>
      <c r="M9" s="13">
        <f t="shared" si="5"/>
        <v>126.52642042732587</v>
      </c>
      <c r="N9" s="14"/>
    </row>
    <row r="10" spans="1:14" ht="24.95" customHeight="1">
      <c r="A10" s="5">
        <v>4</v>
      </c>
      <c r="B10" s="17" t="s">
        <v>15</v>
      </c>
      <c r="C10" s="11">
        <v>83321</v>
      </c>
      <c r="D10" s="12">
        <f t="shared" si="2"/>
        <v>3.7</v>
      </c>
      <c r="E10" s="11">
        <v>92163</v>
      </c>
      <c r="F10" s="12">
        <f t="shared" si="3"/>
        <v>4.2</v>
      </c>
      <c r="G10" s="11">
        <v>106219</v>
      </c>
      <c r="H10" s="12">
        <f t="shared" si="4"/>
        <v>3.8</v>
      </c>
      <c r="I10" s="11">
        <v>127530</v>
      </c>
      <c r="J10" s="12">
        <f aca="true" t="shared" si="6" ref="J10:J19">ROUND(I10/$I$5*100,1)</f>
        <v>4.4</v>
      </c>
      <c r="K10" s="11">
        <v>113654</v>
      </c>
      <c r="L10" s="12">
        <f aca="true" t="shared" si="7" ref="L10:L19">ROUND(K10/$K$5*100,1)</f>
        <v>3.6</v>
      </c>
      <c r="M10" s="13">
        <f t="shared" si="5"/>
        <v>136.40498793821484</v>
      </c>
      <c r="N10" s="14"/>
    </row>
    <row r="11" spans="1:14" ht="24.95" customHeight="1">
      <c r="A11" s="5">
        <v>5</v>
      </c>
      <c r="B11" s="17" t="s">
        <v>16</v>
      </c>
      <c r="C11" s="11">
        <v>102913</v>
      </c>
      <c r="D11" s="12">
        <f t="shared" si="2"/>
        <v>4.6</v>
      </c>
      <c r="E11" s="11">
        <v>105505</v>
      </c>
      <c r="F11" s="12">
        <f>ROUND(E11/$E$5*100,1)</f>
        <v>4.8</v>
      </c>
      <c r="G11" s="11">
        <v>136443</v>
      </c>
      <c r="H11" s="12">
        <f t="shared" si="4"/>
        <v>4.9</v>
      </c>
      <c r="I11" s="11">
        <v>131964</v>
      </c>
      <c r="J11" s="12">
        <f t="shared" si="6"/>
        <v>4.6</v>
      </c>
      <c r="K11" s="11">
        <v>110952</v>
      </c>
      <c r="L11" s="12">
        <f>ROUND(K11/$K$5*100,1)</f>
        <v>3.5</v>
      </c>
      <c r="M11" s="13">
        <f t="shared" si="5"/>
        <v>107.8114523918261</v>
      </c>
      <c r="N11" s="14"/>
    </row>
    <row r="12" spans="1:14" ht="24.95" customHeight="1">
      <c r="A12" s="5">
        <v>6</v>
      </c>
      <c r="B12" s="17" t="s">
        <v>17</v>
      </c>
      <c r="C12" s="11">
        <v>90403</v>
      </c>
      <c r="D12" s="12">
        <f t="shared" si="2"/>
        <v>4</v>
      </c>
      <c r="E12" s="11">
        <v>88199</v>
      </c>
      <c r="F12" s="12">
        <f t="shared" si="3"/>
        <v>4</v>
      </c>
      <c r="G12" s="11">
        <v>79423</v>
      </c>
      <c r="H12" s="12">
        <f t="shared" si="4"/>
        <v>2.9</v>
      </c>
      <c r="I12" s="11">
        <v>80381</v>
      </c>
      <c r="J12" s="12">
        <f t="shared" si="6"/>
        <v>2.8</v>
      </c>
      <c r="K12" s="11">
        <v>83048</v>
      </c>
      <c r="L12" s="12">
        <f>ROUND(K12/$K$5*100,1)</f>
        <v>2.6</v>
      </c>
      <c r="M12" s="13">
        <f t="shared" si="5"/>
        <v>91.86420804619316</v>
      </c>
      <c r="N12" s="14"/>
    </row>
    <row r="13" spans="1:14" ht="24.95" customHeight="1">
      <c r="A13" s="5">
        <v>7</v>
      </c>
      <c r="B13" s="17" t="s">
        <v>18</v>
      </c>
      <c r="C13" s="11">
        <v>126061</v>
      </c>
      <c r="D13" s="12">
        <f t="shared" si="2"/>
        <v>5.6</v>
      </c>
      <c r="E13" s="11">
        <v>224548</v>
      </c>
      <c r="F13" s="12">
        <f t="shared" si="3"/>
        <v>10.3</v>
      </c>
      <c r="G13" s="11">
        <v>202155</v>
      </c>
      <c r="H13" s="12">
        <f>ROUND(G13/$G$5*100,1)</f>
        <v>7.3</v>
      </c>
      <c r="I13" s="11">
        <v>244590</v>
      </c>
      <c r="J13" s="12">
        <f>ROUND(I13/$I$5*100,1)</f>
        <v>8.5</v>
      </c>
      <c r="K13" s="11">
        <v>258858</v>
      </c>
      <c r="L13" s="12">
        <f t="shared" si="7"/>
        <v>8.2</v>
      </c>
      <c r="M13" s="13">
        <f t="shared" si="5"/>
        <v>205.3434448401964</v>
      </c>
      <c r="N13" s="14"/>
    </row>
    <row r="14" spans="1:14" ht="24.95" customHeight="1">
      <c r="A14" s="5">
        <v>8</v>
      </c>
      <c r="B14" s="17" t="s">
        <v>19</v>
      </c>
      <c r="C14" s="11">
        <v>288822</v>
      </c>
      <c r="D14" s="12">
        <f t="shared" si="2"/>
        <v>12.8</v>
      </c>
      <c r="E14" s="11">
        <v>205852</v>
      </c>
      <c r="F14" s="12">
        <f t="shared" si="3"/>
        <v>9.4</v>
      </c>
      <c r="G14" s="11">
        <v>375873</v>
      </c>
      <c r="H14" s="12">
        <f>ROUND(G14/$G$5*100,1)</f>
        <v>13.6</v>
      </c>
      <c r="I14" s="11">
        <v>378497</v>
      </c>
      <c r="J14" s="12">
        <f t="shared" si="6"/>
        <v>13.2</v>
      </c>
      <c r="K14" s="11">
        <v>379878</v>
      </c>
      <c r="L14" s="12">
        <f>ROUND(K14/$K$5*100,1)+0.1</f>
        <v>12.1</v>
      </c>
      <c r="M14" s="13">
        <f t="shared" si="5"/>
        <v>131.5266842553545</v>
      </c>
      <c r="N14" s="14"/>
    </row>
    <row r="15" spans="1:14" ht="24.95" customHeight="1">
      <c r="A15" s="5">
        <v>9</v>
      </c>
      <c r="B15" s="17" t="s">
        <v>20</v>
      </c>
      <c r="C15" s="11">
        <v>168149</v>
      </c>
      <c r="D15" s="12">
        <f t="shared" si="2"/>
        <v>7.5</v>
      </c>
      <c r="E15" s="11">
        <v>139069</v>
      </c>
      <c r="F15" s="12">
        <f t="shared" si="3"/>
        <v>6.4</v>
      </c>
      <c r="G15" s="11">
        <v>184985</v>
      </c>
      <c r="H15" s="12">
        <f t="shared" si="4"/>
        <v>6.7</v>
      </c>
      <c r="I15" s="11">
        <v>235936</v>
      </c>
      <c r="J15" s="12">
        <f t="shared" si="6"/>
        <v>8.2</v>
      </c>
      <c r="K15" s="11">
        <v>209196</v>
      </c>
      <c r="L15" s="12">
        <f>ROUND(K15/$K$5*100,1)</f>
        <v>6.6</v>
      </c>
      <c r="M15" s="13">
        <f t="shared" si="5"/>
        <v>124.41108778523808</v>
      </c>
      <c r="N15" s="14"/>
    </row>
    <row r="16" spans="1:14" ht="24.95" customHeight="1">
      <c r="A16" s="5">
        <v>10</v>
      </c>
      <c r="B16" s="17" t="s">
        <v>21</v>
      </c>
      <c r="C16" s="11">
        <v>52580</v>
      </c>
      <c r="D16" s="12">
        <f t="shared" si="2"/>
        <v>2.3</v>
      </c>
      <c r="E16" s="11">
        <v>44476</v>
      </c>
      <c r="F16" s="12">
        <f t="shared" si="3"/>
        <v>2</v>
      </c>
      <c r="G16" s="11">
        <v>92880</v>
      </c>
      <c r="H16" s="12">
        <f>ROUND(G16/$G$5*100,1)-0.1</f>
        <v>3.3</v>
      </c>
      <c r="I16" s="11">
        <v>106828</v>
      </c>
      <c r="J16" s="12">
        <f>ROUND(I16/$I$5*100,1)</f>
        <v>3.7</v>
      </c>
      <c r="K16" s="11">
        <v>150331</v>
      </c>
      <c r="L16" s="12">
        <f t="shared" si="7"/>
        <v>4.8</v>
      </c>
      <c r="M16" s="13">
        <f t="shared" si="5"/>
        <v>285.9090909090909</v>
      </c>
      <c r="N16" s="14"/>
    </row>
    <row r="17" spans="1:14" ht="24.95" customHeight="1">
      <c r="A17" s="5">
        <v>11</v>
      </c>
      <c r="B17" s="17" t="s">
        <v>22</v>
      </c>
      <c r="C17" s="11">
        <v>198226</v>
      </c>
      <c r="D17" s="12">
        <f>ROUND(C17/$C$5*100,1)</f>
        <v>8.8</v>
      </c>
      <c r="E17" s="11">
        <v>134727</v>
      </c>
      <c r="F17" s="12">
        <f t="shared" si="3"/>
        <v>6.2</v>
      </c>
      <c r="G17" s="11">
        <v>129058</v>
      </c>
      <c r="H17" s="12">
        <f>ROUND(G17/$G$5*100,1)</f>
        <v>4.7</v>
      </c>
      <c r="I17" s="11">
        <v>137519</v>
      </c>
      <c r="J17" s="12">
        <f t="shared" si="6"/>
        <v>4.8</v>
      </c>
      <c r="K17" s="11">
        <v>139057</v>
      </c>
      <c r="L17" s="12">
        <f t="shared" si="7"/>
        <v>4.4</v>
      </c>
      <c r="M17" s="13">
        <f>+K17/C17*100</f>
        <v>70.15073703752283</v>
      </c>
      <c r="N17" s="14"/>
    </row>
    <row r="18" spans="1:14" ht="24.95" customHeight="1">
      <c r="A18" s="5">
        <v>12</v>
      </c>
      <c r="B18" s="17" t="s">
        <v>23</v>
      </c>
      <c r="C18" s="11">
        <v>211017</v>
      </c>
      <c r="D18" s="12">
        <f>ROUND(C18/$C$5*100,1)</f>
        <v>9.4</v>
      </c>
      <c r="E18" s="11">
        <v>289410</v>
      </c>
      <c r="F18" s="12">
        <f>ROUND(E18/$E$5*100,1)+0.1</f>
        <v>13.299999999999999</v>
      </c>
      <c r="G18" s="11">
        <v>422983</v>
      </c>
      <c r="H18" s="12">
        <f t="shared" si="4"/>
        <v>15.3</v>
      </c>
      <c r="I18" s="11">
        <v>427753</v>
      </c>
      <c r="J18" s="12">
        <f t="shared" si="6"/>
        <v>14.9</v>
      </c>
      <c r="K18" s="11">
        <v>492184</v>
      </c>
      <c r="L18" s="12">
        <f t="shared" si="7"/>
        <v>15.6</v>
      </c>
      <c r="M18" s="13">
        <f t="shared" si="5"/>
        <v>233.24376708985534</v>
      </c>
      <c r="N18" s="14"/>
    </row>
    <row r="19" spans="1:14" ht="24.95" customHeight="1">
      <c r="A19" s="5">
        <v>13</v>
      </c>
      <c r="B19" s="17" t="s">
        <v>24</v>
      </c>
      <c r="C19" s="11">
        <v>289479</v>
      </c>
      <c r="D19" s="12">
        <f t="shared" si="2"/>
        <v>12.9</v>
      </c>
      <c r="E19" s="11">
        <v>203466</v>
      </c>
      <c r="F19" s="12">
        <f t="shared" si="3"/>
        <v>9.3</v>
      </c>
      <c r="G19" s="11">
        <v>249497</v>
      </c>
      <c r="H19" s="12">
        <f t="shared" si="4"/>
        <v>9</v>
      </c>
      <c r="I19" s="11">
        <v>252213</v>
      </c>
      <c r="J19" s="12">
        <f t="shared" si="6"/>
        <v>8.8</v>
      </c>
      <c r="K19" s="11">
        <v>277266</v>
      </c>
      <c r="L19" s="12">
        <f t="shared" si="7"/>
        <v>8.8</v>
      </c>
      <c r="M19" s="13">
        <f t="shared" si="5"/>
        <v>95.78104111179049</v>
      </c>
      <c r="N19" s="14"/>
    </row>
    <row r="20" spans="3:11" ht="12.75">
      <c r="C20" s="19"/>
      <c r="E20" s="19"/>
      <c r="G20" s="19"/>
      <c r="K20" s="19"/>
    </row>
    <row r="21" spans="2:7" ht="12.75">
      <c r="B21" s="18" t="s">
        <v>25</v>
      </c>
      <c r="G21" s="19"/>
    </row>
    <row r="22" spans="5:9" ht="12.75">
      <c r="E22" s="19"/>
      <c r="G22" s="19"/>
      <c r="I22" s="19"/>
    </row>
    <row r="23" spans="3:8" ht="12.75">
      <c r="C23" s="14"/>
      <c r="D23" s="14"/>
      <c r="E23" s="14"/>
      <c r="F23" s="14"/>
      <c r="G23" s="14"/>
      <c r="H23" s="14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2022-05-21T11:13:44Z</dcterms:created>
  <dcterms:modified xsi:type="dcterms:W3CDTF">2022-06-24T13:51:12Z</dcterms:modified>
  <cp:category/>
  <cp:version/>
  <cp:contentType/>
  <cp:contentStatus/>
</cp:coreProperties>
</file>