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piyoz" sheetId="1" r:id="rId1"/>
  </sheet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'piyoz'!$B:$B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<sst xmlns="http://schemas.openxmlformats.org/spreadsheetml/2006/main" count="27" uniqueCount="27">
  <si>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</si>
  <si>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</si>
  <si>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</si>
  <si>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</si>
  <si>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</si>
  <si>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</si>
  <si>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</si>
  <si>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</si>
  <si>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</si>
  <si>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</si>
  <si>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</si>
  <si>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</si>
  <si>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</si>
  <si>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</si>
  <si>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</si>
  <si>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</si>
  <si>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</si>
  <si>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</si>
  <si>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</si>
  <si>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</si>
  <si>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</si>
  <si>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</si>
  <si>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</si>
  <si>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</si>
  <si>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</si>
  <si>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</si>
  <si>
    <t>O'zbekiston Respublikasida 2017-2021 yillarda ochiq yerlarda ishlab chiqarilgan piyoz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</si>
</sst>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wrapText="1"/>
      <protection/>
    </xf>
    <xf numFmtId="3" fontId="4" fillId="0" borderId="1" xfId="20" applyNumberFormat="1" applyFont="1" applyBorder="1">
      <alignment/>
      <protection/>
    </xf>
    <xf numFmtId="164" fontId="4" fillId="0" borderId="1" xfId="20" applyNumberFormat="1" applyFont="1" applyBorder="1">
      <alignment/>
      <protection/>
    </xf>
    <xf numFmtId="165" fontId="4" fillId="0" borderId="1" xfId="20" applyNumberFormat="1" applyFont="1" applyBorder="1">
      <alignment/>
      <protection/>
    </xf>
    <xf numFmtId="0" fontId="3" fillId="0" borderId="1" xfId="20" applyFont="1" applyBorder="1" applyAlignment="1">
      <alignment horizontal="left" wrapText="1" indent="1"/>
      <protection/>
    </xf>
    <xf numFmtId="3" fontId="3" fillId="0" borderId="1" xfId="20" applyNumberFormat="1" applyFont="1" applyBorder="1">
      <alignment/>
      <protection/>
    </xf>
    <xf numFmtId="164" fontId="3" fillId="0" borderId="1" xfId="20" applyNumberFormat="1" applyFont="1" applyBorder="1">
      <alignment/>
      <protection/>
    </xf>
    <xf numFmtId="165" fontId="3" fillId="0" borderId="1" xfId="20" applyNumberFormat="1" applyFont="1" applyBorder="1">
      <alignment/>
      <protection/>
    </xf>
    <xf numFmtId="166" fontId="3" fillId="0" borderId="0" xfId="20" applyNumberFormat="1" applyFont="1">
      <alignment/>
      <protection/>
    </xf>
    <xf numFmtId="0" fontId="5" fillId="0" borderId="1" xfId="20" applyFont="1" applyBorder="1" applyAlignment="1">
      <alignment horizontal="left" indent="3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left" indent="1"/>
      <protection/>
    </xf>
    <xf numFmtId="0" fontId="6" fillId="0" borderId="0" xfId="0" applyFont="1" applyFill="1" applyBorder="1" applyAlignment="1">
      <alignment horizontal="left" vertical="center"/>
    </xf>
    <xf numFmtId="3" fontId="3" fillId="0" borderId="0" xfId="20" applyNumberFormat="1" applyFont="1">
      <alignment/>
      <protection/>
    </xf>
    <xf numFmtId="0" fontId="2" fillId="0" borderId="0" xfId="20" applyFont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28125" style="2" customWidth="1"/>
    <col min="2" max="2" width="17.7109375" style="1" customWidth="1"/>
    <col min="3" max="3" width="12.28125" style="1" customWidth="1"/>
    <col min="4" max="4" width="8.7109375" style="1" customWidth="1"/>
    <col min="5" max="5" width="12.28125" style="1" customWidth="1"/>
    <col min="6" max="6" width="8.7109375" style="1" customWidth="1"/>
    <col min="7" max="7" width="12.28125" style="1" customWidth="1"/>
    <col min="8" max="8" width="8.7109375" style="1" customWidth="1"/>
    <col min="9" max="9" width="12.28125" style="1" customWidth="1"/>
    <col min="10" max="10" width="8.7109375" style="1" customWidth="1"/>
    <col min="11" max="11" width="12.28125" style="1" customWidth="1"/>
    <col min="12" max="12" width="8.7109375" style="1" customWidth="1"/>
    <col min="13" max="13" width="10.140625" style="1" customWidth="1"/>
    <col min="14" max="16384" width="9.140625" style="1" customWidth="1"/>
  </cols>
  <sheetData>
    <row r="1" spans="1:13" ht="23.2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9:11" ht="9.75" customHeight="1">
      <c r="I2" s="3"/>
      <c r="J2" s="3"/>
      <c r="K2" s="3"/>
    </row>
    <row r="3" spans="1:13" ht="29.25" customHeight="1">
      <c r="A3" s="21" t="s">
        <v>0</v>
      </c>
      <c r="B3" s="21" t="s">
        <v>1</v>
      </c>
      <c r="C3" s="23" t="s">
        <v>2</v>
      </c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  <c r="M3" s="24" t="s">
        <v>7</v>
      </c>
    </row>
    <row r="4" spans="1:13" ht="34.5" customHeight="1">
      <c r="A4" s="22"/>
      <c r="B4" s="22"/>
      <c r="C4" s="4" t="s">
        <v>8</v>
      </c>
      <c r="D4" s="4" t="s">
        <v>9</v>
      </c>
      <c r="E4" s="4" t="str">
        <f>+C4</f>
        <v>miqdori, tonna</v>
      </c>
      <c r="F4" s="4" t="str">
        <f aca="true" t="shared" si="0" ref="F4:L4">+D4</f>
        <v>ulushi, foiz</v>
      </c>
      <c r="G4" s="4" t="str">
        <f t="shared" si="0"/>
        <v>miqdori, tonna</v>
      </c>
      <c r="H4" s="4" t="str">
        <f t="shared" si="0"/>
        <v>ulushi, foiz</v>
      </c>
      <c r="I4" s="4" t="str">
        <f t="shared" si="0"/>
        <v>miqdori, tonna</v>
      </c>
      <c r="J4" s="4" t="str">
        <f t="shared" si="0"/>
        <v>ulushi, foiz</v>
      </c>
      <c r="K4" s="4" t="str">
        <f t="shared" si="0"/>
        <v>miqdori, tonna</v>
      </c>
      <c r="L4" s="4" t="str">
        <f t="shared" si="0"/>
        <v>ulushi, foiz</v>
      </c>
      <c r="M4" s="24"/>
    </row>
    <row r="5" spans="1:13" ht="34.5" customHeight="1">
      <c r="A5" s="5"/>
      <c r="B5" s="6" t="s">
        <v>10</v>
      </c>
      <c r="C5" s="7">
        <f aca="true" t="shared" si="1" ref="C5:L5">SUM(C6:C19)</f>
        <v>995131</v>
      </c>
      <c r="D5" s="8">
        <f t="shared" si="1"/>
        <v>100</v>
      </c>
      <c r="E5" s="7">
        <f t="shared" si="1"/>
        <v>1464488</v>
      </c>
      <c r="F5" s="8">
        <f t="shared" si="1"/>
        <v>99.99999999999999</v>
      </c>
      <c r="G5" s="7">
        <f t="shared" si="1"/>
        <v>1233045</v>
      </c>
      <c r="H5" s="8">
        <f t="shared" si="1"/>
        <v>100</v>
      </c>
      <c r="I5" s="7">
        <f t="shared" si="1"/>
        <v>1256086</v>
      </c>
      <c r="J5" s="8">
        <f t="shared" si="1"/>
        <v>99.99999999999997</v>
      </c>
      <c r="K5" s="7">
        <f t="shared" si="1"/>
        <v>1199985</v>
      </c>
      <c r="L5" s="8">
        <f t="shared" si="1"/>
        <v>99.99999999999999</v>
      </c>
      <c r="M5" s="9">
        <f>+K5/C5*100</f>
        <v>120.58563143947882</v>
      </c>
    </row>
    <row r="6" spans="1:14" ht="34.5" customHeight="1">
      <c r="A6" s="5">
        <v>1</v>
      </c>
      <c r="B6" s="10" t="s">
        <v>11</v>
      </c>
      <c r="C6" s="11">
        <v>25298</v>
      </c>
      <c r="D6" s="12">
        <f>ROUND(C6/$C$5*100,1)</f>
        <v>2.5</v>
      </c>
      <c r="E6" s="11">
        <v>25108</v>
      </c>
      <c r="F6" s="12">
        <f>ROUND(E6/$E$5*100,1)</f>
        <v>1.7</v>
      </c>
      <c r="G6" s="11">
        <v>21949</v>
      </c>
      <c r="H6" s="12">
        <f>ROUND(G6/$G$5*100,1)</f>
        <v>1.8</v>
      </c>
      <c r="I6" s="11">
        <v>18434</v>
      </c>
      <c r="J6" s="12">
        <f>ROUND(I6/$I$5*100,1)</f>
        <v>1.5</v>
      </c>
      <c r="K6" s="11">
        <v>22869</v>
      </c>
      <c r="L6" s="12">
        <f>ROUND(K6/$K$5*100,1)</f>
        <v>1.9</v>
      </c>
      <c r="M6" s="13">
        <f>+K6/C6*100</f>
        <v>90.39845047039292</v>
      </c>
      <c r="N6" s="14"/>
    </row>
    <row r="7" spans="1:14" ht="16.5" customHeight="1">
      <c r="A7" s="5"/>
      <c r="B7" s="15" t="s">
        <v>12</v>
      </c>
      <c r="C7" s="11"/>
      <c r="D7" s="11"/>
      <c r="E7" s="11"/>
      <c r="F7" s="11"/>
      <c r="G7" s="11"/>
      <c r="H7" s="12"/>
      <c r="I7" s="11"/>
      <c r="J7" s="12"/>
      <c r="K7" s="11"/>
      <c r="L7" s="12"/>
      <c r="M7" s="16"/>
      <c r="N7" s="14"/>
    </row>
    <row r="8" spans="1:14" ht="24.95" customHeight="1">
      <c r="A8" s="5">
        <v>2</v>
      </c>
      <c r="B8" s="17" t="s">
        <v>13</v>
      </c>
      <c r="C8" s="11">
        <v>86024</v>
      </c>
      <c r="D8" s="12">
        <f aca="true" t="shared" si="2" ref="D8:D19">ROUND(C8/$C$5*100,1)</f>
        <v>8.6</v>
      </c>
      <c r="E8" s="11">
        <v>144459</v>
      </c>
      <c r="F8" s="12">
        <f aca="true" t="shared" si="3" ref="F8:F19">ROUND(E8/$E$5*100,1)</f>
        <v>9.9</v>
      </c>
      <c r="G8" s="11">
        <v>176627</v>
      </c>
      <c r="H8" s="12">
        <f aca="true" t="shared" si="4" ref="H8:H19">ROUND(G8/$G$5*100,1)</f>
        <v>14.3</v>
      </c>
      <c r="I8" s="11">
        <v>182857</v>
      </c>
      <c r="J8" s="12">
        <f aca="true" t="shared" si="5" ref="J8:J18">ROUND(I8/$I$5*100,1)</f>
        <v>14.6</v>
      </c>
      <c r="K8" s="11">
        <v>172554</v>
      </c>
      <c r="L8" s="12">
        <f>ROUND(K8/$K$5*100,1)</f>
        <v>14.4</v>
      </c>
      <c r="M8" s="13">
        <f aca="true" t="shared" si="6" ref="M8:M19">+K8/C8*100</f>
        <v>200.58820794196967</v>
      </c>
      <c r="N8" s="14"/>
    </row>
    <row r="9" spans="1:14" ht="24.95" customHeight="1">
      <c r="A9" s="5">
        <v>3</v>
      </c>
      <c r="B9" s="17" t="s">
        <v>14</v>
      </c>
      <c r="C9" s="11">
        <v>78695</v>
      </c>
      <c r="D9" s="12">
        <f t="shared" si="2"/>
        <v>7.9</v>
      </c>
      <c r="E9" s="11">
        <v>63247</v>
      </c>
      <c r="F9" s="12">
        <f t="shared" si="3"/>
        <v>4.3</v>
      </c>
      <c r="G9" s="11">
        <v>69382</v>
      </c>
      <c r="H9" s="12">
        <f>ROUND(G9/$G$5*100,1)</f>
        <v>5.6</v>
      </c>
      <c r="I9" s="11">
        <v>60402</v>
      </c>
      <c r="J9" s="12">
        <f>ROUND(I9/$I$5*100,1)</f>
        <v>4.8</v>
      </c>
      <c r="K9" s="11">
        <v>55195</v>
      </c>
      <c r="L9" s="12">
        <f>ROUND(K9/$K$5*100,1)</f>
        <v>4.6</v>
      </c>
      <c r="M9" s="13">
        <f t="shared" si="6"/>
        <v>70.13787407077959</v>
      </c>
      <c r="N9" s="14"/>
    </row>
    <row r="10" spans="1:14" ht="24.95" customHeight="1">
      <c r="A10" s="5">
        <v>4</v>
      </c>
      <c r="B10" s="17" t="s">
        <v>15</v>
      </c>
      <c r="C10" s="11">
        <v>55071</v>
      </c>
      <c r="D10" s="12">
        <f t="shared" si="2"/>
        <v>5.5</v>
      </c>
      <c r="E10" s="11">
        <v>105178</v>
      </c>
      <c r="F10" s="12">
        <f t="shared" si="3"/>
        <v>7.2</v>
      </c>
      <c r="G10" s="11">
        <v>113749</v>
      </c>
      <c r="H10" s="12">
        <f t="shared" si="4"/>
        <v>9.2</v>
      </c>
      <c r="I10" s="11">
        <v>114234</v>
      </c>
      <c r="J10" s="12">
        <f t="shared" si="5"/>
        <v>9.1</v>
      </c>
      <c r="K10" s="11">
        <v>123133</v>
      </c>
      <c r="L10" s="12">
        <f aca="true" t="shared" si="7" ref="L10:L19">ROUND(K10/$K$5*100,1)</f>
        <v>10.3</v>
      </c>
      <c r="M10" s="13">
        <f t="shared" si="6"/>
        <v>223.58954803798733</v>
      </c>
      <c r="N10" s="14"/>
    </row>
    <row r="11" spans="1:14" ht="24.95" customHeight="1">
      <c r="A11" s="5">
        <v>5</v>
      </c>
      <c r="B11" s="17" t="s">
        <v>16</v>
      </c>
      <c r="C11" s="11">
        <v>55433</v>
      </c>
      <c r="D11" s="12">
        <f t="shared" si="2"/>
        <v>5.6</v>
      </c>
      <c r="E11" s="11">
        <v>60147</v>
      </c>
      <c r="F11" s="12">
        <f>ROUND(E11/$E$5*100,1)</f>
        <v>4.1</v>
      </c>
      <c r="G11" s="11">
        <v>46805</v>
      </c>
      <c r="H11" s="12">
        <f t="shared" si="4"/>
        <v>3.8</v>
      </c>
      <c r="I11" s="11">
        <v>41212</v>
      </c>
      <c r="J11" s="12">
        <f t="shared" si="5"/>
        <v>3.3</v>
      </c>
      <c r="K11" s="11">
        <v>31234</v>
      </c>
      <c r="L11" s="12">
        <f>ROUND(K11/$K$5*100,1)</f>
        <v>2.6</v>
      </c>
      <c r="M11" s="13">
        <f>+K11/C11*100</f>
        <v>56.34549816896073</v>
      </c>
      <c r="N11" s="14"/>
    </row>
    <row r="12" spans="1:14" ht="24.95" customHeight="1">
      <c r="A12" s="5">
        <v>6</v>
      </c>
      <c r="B12" s="17" t="s">
        <v>17</v>
      </c>
      <c r="C12" s="11">
        <v>28446</v>
      </c>
      <c r="D12" s="12">
        <f t="shared" si="2"/>
        <v>2.9</v>
      </c>
      <c r="E12" s="11">
        <v>25546</v>
      </c>
      <c r="F12" s="12">
        <f>ROUND(E12/$E$5*100,1)+0.1</f>
        <v>1.8</v>
      </c>
      <c r="G12" s="11">
        <v>33956</v>
      </c>
      <c r="H12" s="12">
        <f t="shared" si="4"/>
        <v>2.8</v>
      </c>
      <c r="I12" s="11">
        <v>35527</v>
      </c>
      <c r="J12" s="12">
        <f t="shared" si="5"/>
        <v>2.8</v>
      </c>
      <c r="K12" s="11">
        <v>35912</v>
      </c>
      <c r="L12" s="12">
        <f>ROUND(K12/$K$5*100,1)</f>
        <v>3</v>
      </c>
      <c r="M12" s="13">
        <f t="shared" si="6"/>
        <v>126.246220909794</v>
      </c>
      <c r="N12" s="14"/>
    </row>
    <row r="13" spans="1:14" ht="24.95" customHeight="1">
      <c r="A13" s="5">
        <v>7</v>
      </c>
      <c r="B13" s="17" t="s">
        <v>18</v>
      </c>
      <c r="C13" s="11">
        <v>65079</v>
      </c>
      <c r="D13" s="12">
        <f t="shared" si="2"/>
        <v>6.5</v>
      </c>
      <c r="E13" s="11">
        <v>110803</v>
      </c>
      <c r="F13" s="12">
        <f t="shared" si="3"/>
        <v>7.6</v>
      </c>
      <c r="G13" s="11">
        <v>92343</v>
      </c>
      <c r="H13" s="12">
        <f>ROUND(G13/$G$5*100,1)</f>
        <v>7.5</v>
      </c>
      <c r="I13" s="11">
        <v>90542</v>
      </c>
      <c r="J13" s="12">
        <f>ROUND(I13/$I$5*100,1)</f>
        <v>7.2</v>
      </c>
      <c r="K13" s="11">
        <v>78492</v>
      </c>
      <c r="L13" s="12">
        <f t="shared" si="7"/>
        <v>6.5</v>
      </c>
      <c r="M13" s="13">
        <f t="shared" si="6"/>
        <v>120.61033513114829</v>
      </c>
      <c r="N13" s="14"/>
    </row>
    <row r="14" spans="1:14" ht="24.95" customHeight="1">
      <c r="A14" s="5">
        <v>8</v>
      </c>
      <c r="B14" s="17" t="s">
        <v>19</v>
      </c>
      <c r="C14" s="11">
        <v>138064</v>
      </c>
      <c r="D14" s="12">
        <f t="shared" si="2"/>
        <v>13.9</v>
      </c>
      <c r="E14" s="11">
        <v>370712</v>
      </c>
      <c r="F14" s="12">
        <f t="shared" si="3"/>
        <v>25.3</v>
      </c>
      <c r="G14" s="11">
        <v>170057</v>
      </c>
      <c r="H14" s="12">
        <f>ROUND(G14/$G$5*100,1)</f>
        <v>13.8</v>
      </c>
      <c r="I14" s="11">
        <v>217504</v>
      </c>
      <c r="J14" s="12">
        <f t="shared" si="5"/>
        <v>17.3</v>
      </c>
      <c r="K14" s="11">
        <v>175783</v>
      </c>
      <c r="L14" s="12">
        <f t="shared" si="7"/>
        <v>14.6</v>
      </c>
      <c r="M14" s="13">
        <f t="shared" si="6"/>
        <v>127.31993857920965</v>
      </c>
      <c r="N14" s="14"/>
    </row>
    <row r="15" spans="1:14" ht="24.95" customHeight="1">
      <c r="A15" s="5">
        <v>9</v>
      </c>
      <c r="B15" s="17" t="s">
        <v>20</v>
      </c>
      <c r="C15" s="11">
        <v>145964</v>
      </c>
      <c r="D15" s="12">
        <f t="shared" si="2"/>
        <v>14.7</v>
      </c>
      <c r="E15" s="11">
        <v>173381</v>
      </c>
      <c r="F15" s="12">
        <f t="shared" si="3"/>
        <v>11.8</v>
      </c>
      <c r="G15" s="11">
        <v>148182</v>
      </c>
      <c r="H15" s="12">
        <f t="shared" si="4"/>
        <v>12</v>
      </c>
      <c r="I15" s="11">
        <v>127518</v>
      </c>
      <c r="J15" s="12">
        <f>ROUND(I15/$I$5*100,1)-0.1</f>
        <v>10.1</v>
      </c>
      <c r="K15" s="11">
        <v>162941</v>
      </c>
      <c r="L15" s="12">
        <f>ROUND(K15/$K$5*100,1)</f>
        <v>13.6</v>
      </c>
      <c r="M15" s="13">
        <f t="shared" si="6"/>
        <v>111.63095009728426</v>
      </c>
      <c r="N15" s="14"/>
    </row>
    <row r="16" spans="1:14" ht="24.95" customHeight="1">
      <c r="A16" s="5">
        <v>10</v>
      </c>
      <c r="B16" s="17" t="s">
        <v>21</v>
      </c>
      <c r="C16" s="11">
        <v>32072</v>
      </c>
      <c r="D16" s="12">
        <f t="shared" si="2"/>
        <v>3.2</v>
      </c>
      <c r="E16" s="11">
        <v>64815</v>
      </c>
      <c r="F16" s="12">
        <f t="shared" si="3"/>
        <v>4.4</v>
      </c>
      <c r="G16" s="11">
        <v>44615</v>
      </c>
      <c r="H16" s="12">
        <f>ROUND(G16/$G$5*100,1)</f>
        <v>3.6</v>
      </c>
      <c r="I16" s="11">
        <v>66549</v>
      </c>
      <c r="J16" s="12">
        <f>ROUND(I16/$I$5*100,1)</f>
        <v>5.3</v>
      </c>
      <c r="K16" s="11">
        <v>35974</v>
      </c>
      <c r="L16" s="12">
        <f t="shared" si="7"/>
        <v>3</v>
      </c>
      <c r="M16" s="13">
        <f t="shared" si="6"/>
        <v>112.16637565477676</v>
      </c>
      <c r="N16" s="14"/>
    </row>
    <row r="17" spans="1:14" ht="24.95" customHeight="1">
      <c r="A17" s="5">
        <v>11</v>
      </c>
      <c r="B17" s="17" t="s">
        <v>22</v>
      </c>
      <c r="C17" s="11">
        <v>103549</v>
      </c>
      <c r="D17" s="12">
        <f>ROUND(C17/$C$5*100,1)</f>
        <v>10.4</v>
      </c>
      <c r="E17" s="11">
        <v>120532</v>
      </c>
      <c r="F17" s="12">
        <f t="shared" si="3"/>
        <v>8.2</v>
      </c>
      <c r="G17" s="11">
        <v>121670</v>
      </c>
      <c r="H17" s="12">
        <f>ROUND(G17/$G$5*100,1)</f>
        <v>9.9</v>
      </c>
      <c r="I17" s="11">
        <v>120196</v>
      </c>
      <c r="J17" s="12">
        <f t="shared" si="5"/>
        <v>9.6</v>
      </c>
      <c r="K17" s="11">
        <f>120936+15</f>
        <v>120951</v>
      </c>
      <c r="L17" s="12">
        <f t="shared" si="7"/>
        <v>10.1</v>
      </c>
      <c r="M17" s="13">
        <f>+K17/C17*100</f>
        <v>116.80557030970844</v>
      </c>
      <c r="N17" s="14"/>
    </row>
    <row r="18" spans="1:14" ht="24.95" customHeight="1">
      <c r="A18" s="5">
        <v>12</v>
      </c>
      <c r="B18" s="17" t="s">
        <v>23</v>
      </c>
      <c r="C18" s="11">
        <v>104112</v>
      </c>
      <c r="D18" s="12">
        <f>ROUND(C18/$C$5*100,1)</f>
        <v>10.5</v>
      </c>
      <c r="E18" s="11">
        <v>118278</v>
      </c>
      <c r="F18" s="12">
        <f t="shared" si="3"/>
        <v>8.1</v>
      </c>
      <c r="G18" s="11">
        <v>138849</v>
      </c>
      <c r="H18" s="12">
        <f t="shared" si="4"/>
        <v>11.3</v>
      </c>
      <c r="I18" s="11">
        <v>128901</v>
      </c>
      <c r="J18" s="12">
        <f t="shared" si="5"/>
        <v>10.3</v>
      </c>
      <c r="K18" s="11">
        <v>129742</v>
      </c>
      <c r="L18" s="12">
        <f t="shared" si="7"/>
        <v>10.8</v>
      </c>
      <c r="M18" s="13">
        <f t="shared" si="6"/>
        <v>124.61771937913018</v>
      </c>
      <c r="N18" s="14"/>
    </row>
    <row r="19" spans="1:14" ht="24.95" customHeight="1">
      <c r="A19" s="5">
        <v>13</v>
      </c>
      <c r="B19" s="17" t="s">
        <v>24</v>
      </c>
      <c r="C19" s="11">
        <v>77324</v>
      </c>
      <c r="D19" s="12">
        <f t="shared" si="2"/>
        <v>7.8</v>
      </c>
      <c r="E19" s="11">
        <v>82282</v>
      </c>
      <c r="F19" s="12">
        <f t="shared" si="3"/>
        <v>5.6</v>
      </c>
      <c r="G19" s="11">
        <v>54861</v>
      </c>
      <c r="H19" s="12">
        <f t="shared" si="4"/>
        <v>4.4</v>
      </c>
      <c r="I19" s="11">
        <v>52210</v>
      </c>
      <c r="J19" s="12">
        <f>ROUND(I19/$I$5*100,1)-0.1</f>
        <v>4.1000000000000005</v>
      </c>
      <c r="K19" s="11">
        <v>55205</v>
      </c>
      <c r="L19" s="12">
        <f t="shared" si="7"/>
        <v>4.6</v>
      </c>
      <c r="M19" s="13">
        <f t="shared" si="6"/>
        <v>71.39439242667218</v>
      </c>
      <c r="N19" s="14"/>
    </row>
    <row r="20" spans="3:7" ht="12.75">
      <c r="C20" s="19"/>
      <c r="E20" s="19"/>
      <c r="G20" s="19"/>
    </row>
    <row r="21" spans="2:7" ht="12.75">
      <c r="B21" s="18" t="s">
        <v>25</v>
      </c>
      <c r="G21" s="19"/>
    </row>
    <row r="22" spans="5:9" ht="12.75">
      <c r="E22" s="19"/>
      <c r="G22" s="19"/>
      <c r="I22" s="19"/>
    </row>
    <row r="23" spans="3:8" ht="12.75">
      <c r="C23" s="14"/>
      <c r="D23" s="14"/>
      <c r="E23" s="14"/>
      <c r="F23" s="14"/>
      <c r="G23" s="14"/>
      <c r="H23" s="14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3937007874015748" right="0.3937007874015748" top="0.5905511811023623" bottom="0.5905511811023623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2022-06-24T13:58:13Z</cp:lastPrinted>
  <dcterms:created xsi:type="dcterms:W3CDTF">2022-05-21T11:13:44Z</dcterms:created>
  <dcterms:modified xsi:type="dcterms:W3CDTF">2022-06-24T13:58:21Z</dcterms:modified>
  <cp:category/>
  <cp:version/>
  <cp:contentType/>
  <cp:contentStatus/>
</cp:coreProperties>
</file>