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МЕВА ВА РЕЗАВОРЛАР\ҲУДУДЛАР БЎЙИЧА МЕВА ТУРЛАРИ\"/>
    </mc:Choice>
  </mc:AlternateContent>
  <bookViews>
    <workbookView xWindow="0" yWindow="0" windowWidth="28800" windowHeight="12330"/>
  </bookViews>
  <sheets>
    <sheet name="nok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nok!$B:$B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9" i="1"/>
  <c r="K10" i="1"/>
  <c r="K11" i="1"/>
  <c r="K12" i="1"/>
  <c r="K13" i="1"/>
  <c r="K14" i="1"/>
  <c r="K15" i="1"/>
  <c r="K16" i="1"/>
  <c r="K17" i="1"/>
  <c r="K18" i="1"/>
  <c r="K19" i="1"/>
  <c r="K8" i="1"/>
  <c r="I5" i="1"/>
  <c r="J19" i="1" s="1"/>
  <c r="J11" i="1" l="1"/>
  <c r="G5" i="1" l="1"/>
  <c r="H18" i="1" s="1"/>
  <c r="E5" i="1"/>
  <c r="F17" i="1" s="1"/>
  <c r="C5" i="1"/>
  <c r="F4" i="1"/>
  <c r="H4" i="1" s="1"/>
  <c r="J4" i="1" s="1"/>
  <c r="E4" i="1"/>
  <c r="G4" i="1" s="1"/>
  <c r="I4" i="1" s="1"/>
  <c r="D19" i="1" l="1"/>
  <c r="K5" i="1"/>
  <c r="J15" i="1"/>
  <c r="J9" i="1"/>
  <c r="H19" i="1"/>
  <c r="H9" i="1"/>
  <c r="F16" i="1"/>
  <c r="F18" i="1"/>
  <c r="F8" i="1"/>
  <c r="F14" i="1"/>
  <c r="F10" i="1"/>
  <c r="F12" i="1"/>
  <c r="D15" i="1"/>
  <c r="D10" i="1"/>
  <c r="D11" i="1"/>
  <c r="D16" i="1"/>
  <c r="D6" i="1"/>
  <c r="D12" i="1"/>
  <c r="D8" i="1"/>
  <c r="D13" i="1"/>
  <c r="D18" i="1"/>
  <c r="D9" i="1"/>
  <c r="D14" i="1"/>
  <c r="H8" i="1"/>
  <c r="H10" i="1"/>
  <c r="H12" i="1"/>
  <c r="J8" i="1"/>
  <c r="J16" i="1"/>
  <c r="J10" i="1"/>
  <c r="J12" i="1"/>
  <c r="J14" i="1"/>
  <c r="J18" i="1"/>
  <c r="H14" i="1"/>
  <c r="D17" i="1"/>
  <c r="H16" i="1"/>
  <c r="F19" i="1"/>
  <c r="F9" i="1"/>
  <c r="F13" i="1"/>
  <c r="F15" i="1"/>
  <c r="H6" i="1"/>
  <c r="H11" i="1"/>
  <c r="H13" i="1"/>
  <c r="H15" i="1"/>
  <c r="H17" i="1"/>
  <c r="F6" i="1"/>
  <c r="F11" i="1"/>
  <c r="J6" i="1"/>
  <c r="J13" i="1"/>
  <c r="J17" i="1"/>
  <c r="D5" i="1" l="1"/>
  <c r="J5" i="1"/>
  <c r="F5" i="1"/>
  <c r="H5" i="1"/>
</calcChain>
</file>

<file path=xl/sharedStrings.xml><?xml version="1.0" encoding="utf-8"?>
<sst xmlns="http://schemas.openxmlformats.org/spreadsheetml/2006/main" count="26" uniqueCount="26">
  <si>
    <t>№</t>
  </si>
  <si>
    <t>Hududlar nomi</t>
  </si>
  <si>
    <t>2018 y.</t>
  </si>
  <si>
    <t>2019 y.</t>
  </si>
  <si>
    <t>2020 y.</t>
  </si>
  <si>
    <t>2021 y.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</si>
  <si>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</si>
  <si>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</si>
  <si>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</si>
  <si>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</si>
  <si>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</si>
  <si>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</si>
  <si>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</si>
  <si>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</si>
  <si>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</si>
  <si>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</si>
  <si>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</si>
  <si>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</si>
  <si>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</si>
  <si>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</si>
  <si>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</si>
  <si>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</si>
  <si>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</si>
  <si>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</si>
  <si>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2018 yilga nisbatan, foizda</t>
  </si>
  <si>
    <t>O'zbekiston Respublikasida 2018-2021 yillarda ishlab chiqarilgan nok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</si>
</sst>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1" sqref="I11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9.42578125" style="1" customWidth="1"/>
    <col min="11" max="11" width="10.140625" style="1" customWidth="1"/>
    <col min="12" max="16384" width="9.140625" style="1"/>
  </cols>
  <sheetData>
    <row r="1" spans="1:12" ht="23.25" customHeight="1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9.75" customHeight="1" x14ac:dyDescent="0.25">
      <c r="G2" s="3"/>
      <c r="H2" s="3"/>
      <c r="I2" s="3"/>
    </row>
    <row r="3" spans="1:12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4" t="s">
        <v>24</v>
      </c>
    </row>
    <row r="4" spans="1:12" ht="34.5" customHeight="1" x14ac:dyDescent="0.25">
      <c r="A4" s="22"/>
      <c r="B4" s="22"/>
      <c r="C4" s="4" t="s">
        <v>6</v>
      </c>
      <c r="D4" s="4" t="s">
        <v>7</v>
      </c>
      <c r="E4" s="4" t="str">
        <f t="shared" ref="E4:J4" si="0">+C4</f>
        <v>miqdori, tonna</v>
      </c>
      <c r="F4" s="4" t="str">
        <f t="shared" si="0"/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24"/>
    </row>
    <row r="5" spans="1:12" ht="34.5" customHeight="1" x14ac:dyDescent="0.25">
      <c r="A5" s="5"/>
      <c r="B5" s="6" t="s">
        <v>8</v>
      </c>
      <c r="C5" s="7">
        <f t="shared" ref="C5:J5" si="1">SUM(C6:C19)</f>
        <v>98353</v>
      </c>
      <c r="D5" s="8">
        <f t="shared" si="1"/>
        <v>100</v>
      </c>
      <c r="E5" s="7">
        <f t="shared" si="1"/>
        <v>101678</v>
      </c>
      <c r="F5" s="8">
        <f t="shared" si="1"/>
        <v>100</v>
      </c>
      <c r="G5" s="7">
        <f t="shared" si="1"/>
        <v>109334</v>
      </c>
      <c r="H5" s="8">
        <f t="shared" si="1"/>
        <v>100</v>
      </c>
      <c r="I5" s="7">
        <f>SUM(I6:I19)</f>
        <v>113447</v>
      </c>
      <c r="J5" s="8">
        <f t="shared" si="1"/>
        <v>99.999999999999986</v>
      </c>
      <c r="K5" s="9">
        <f>+I5/C5*100</f>
        <v>115.34676115624333</v>
      </c>
    </row>
    <row r="6" spans="1:12" ht="34.5" customHeight="1" x14ac:dyDescent="0.25">
      <c r="A6" s="5">
        <v>1</v>
      </c>
      <c r="B6" s="10" t="s">
        <v>9</v>
      </c>
      <c r="C6" s="11">
        <v>3913</v>
      </c>
      <c r="D6" s="12">
        <f>ROUND(C6/$C$5*100,1)</f>
        <v>4</v>
      </c>
      <c r="E6" s="11">
        <v>3527</v>
      </c>
      <c r="F6" s="12">
        <f>ROUND(E6/$E$5*100,1)</f>
        <v>3.5</v>
      </c>
      <c r="G6" s="11">
        <v>5954</v>
      </c>
      <c r="H6" s="12">
        <f>ROUND(G6/$G$5*100,1)</f>
        <v>5.4</v>
      </c>
      <c r="I6" s="11">
        <v>6812</v>
      </c>
      <c r="J6" s="12">
        <f>ROUND(I6/$I$5*100,1)</f>
        <v>6</v>
      </c>
      <c r="K6" s="13">
        <f>+I6/C6*100</f>
        <v>174.08637873754154</v>
      </c>
      <c r="L6" s="14"/>
    </row>
    <row r="7" spans="1:12" ht="16.5" customHeight="1" x14ac:dyDescent="0.25">
      <c r="A7" s="5"/>
      <c r="B7" s="15" t="s">
        <v>10</v>
      </c>
      <c r="C7" s="11"/>
      <c r="D7" s="11"/>
      <c r="E7" s="11"/>
      <c r="F7" s="12"/>
      <c r="G7" s="11"/>
      <c r="H7" s="12"/>
      <c r="I7" s="11"/>
      <c r="J7" s="12"/>
      <c r="K7" s="16"/>
      <c r="L7" s="14"/>
    </row>
    <row r="8" spans="1:12" ht="24.95" customHeight="1" x14ac:dyDescent="0.25">
      <c r="A8" s="5">
        <v>2</v>
      </c>
      <c r="B8" s="17" t="s">
        <v>11</v>
      </c>
      <c r="C8" s="11">
        <v>35348</v>
      </c>
      <c r="D8" s="12">
        <f t="shared" ref="D8:D19" si="2">ROUND(C8/$C$5*100,1)</f>
        <v>35.9</v>
      </c>
      <c r="E8" s="11">
        <v>35443</v>
      </c>
      <c r="F8" s="12">
        <f t="shared" ref="F8:F19" si="3">ROUND(E8/$E$5*100,1)</f>
        <v>34.9</v>
      </c>
      <c r="G8" s="11">
        <v>32508</v>
      </c>
      <c r="H8" s="12">
        <f t="shared" ref="H8:H19" si="4">ROUND(G8/$G$5*100,1)</f>
        <v>29.7</v>
      </c>
      <c r="I8" s="11">
        <v>30473</v>
      </c>
      <c r="J8" s="12">
        <f>ROUND(I8/$I$5*100,1)</f>
        <v>26.9</v>
      </c>
      <c r="K8" s="13">
        <f>+I8/C8*100</f>
        <v>86.208554939459091</v>
      </c>
      <c r="L8" s="14"/>
    </row>
    <row r="9" spans="1:12" ht="24.95" customHeight="1" x14ac:dyDescent="0.25">
      <c r="A9" s="5">
        <v>3</v>
      </c>
      <c r="B9" s="17" t="s">
        <v>12</v>
      </c>
      <c r="C9" s="11">
        <v>3961</v>
      </c>
      <c r="D9" s="12">
        <f t="shared" si="2"/>
        <v>4</v>
      </c>
      <c r="E9" s="11">
        <v>4859</v>
      </c>
      <c r="F9" s="12">
        <f>ROUND(E9/$E$5*100,1)</f>
        <v>4.8</v>
      </c>
      <c r="G9" s="11">
        <v>4884</v>
      </c>
      <c r="H9" s="12">
        <f>ROUND(G9/$G$5*100,1)</f>
        <v>4.5</v>
      </c>
      <c r="I9" s="11">
        <v>8814</v>
      </c>
      <c r="J9" s="12">
        <f>ROUND(I9/$I$5*100,1)</f>
        <v>7.8</v>
      </c>
      <c r="K9" s="13">
        <f t="shared" ref="K9:K19" si="5">+I9/C9*100</f>
        <v>222.51956576622067</v>
      </c>
      <c r="L9" s="14"/>
    </row>
    <row r="10" spans="1:12" ht="24.95" customHeight="1" x14ac:dyDescent="0.25">
      <c r="A10" s="5">
        <v>4</v>
      </c>
      <c r="B10" s="17" t="s">
        <v>13</v>
      </c>
      <c r="C10" s="11">
        <v>1469</v>
      </c>
      <c r="D10" s="12">
        <f t="shared" si="2"/>
        <v>1.5</v>
      </c>
      <c r="E10" s="11">
        <v>1595</v>
      </c>
      <c r="F10" s="12">
        <f t="shared" si="3"/>
        <v>1.6</v>
      </c>
      <c r="G10" s="11">
        <v>2134</v>
      </c>
      <c r="H10" s="12">
        <f t="shared" si="4"/>
        <v>2</v>
      </c>
      <c r="I10" s="11">
        <v>2096</v>
      </c>
      <c r="J10" s="12">
        <f t="shared" ref="J10:J18" si="6">ROUND(I10/$I$5*100,1)</f>
        <v>1.8</v>
      </c>
      <c r="K10" s="13">
        <f t="shared" si="5"/>
        <v>142.68209666439756</v>
      </c>
      <c r="L10" s="14"/>
    </row>
    <row r="11" spans="1:12" ht="24.95" customHeight="1" x14ac:dyDescent="0.25">
      <c r="A11" s="5">
        <v>5</v>
      </c>
      <c r="B11" s="17" t="s">
        <v>14</v>
      </c>
      <c r="C11" s="11">
        <v>5686</v>
      </c>
      <c r="D11" s="12">
        <f>ROUND(C11/$C$5*100,1)</f>
        <v>5.8</v>
      </c>
      <c r="E11" s="11">
        <v>4279</v>
      </c>
      <c r="F11" s="12">
        <f t="shared" si="3"/>
        <v>4.2</v>
      </c>
      <c r="G11" s="11">
        <v>3670</v>
      </c>
      <c r="H11" s="12">
        <f t="shared" si="4"/>
        <v>3.4</v>
      </c>
      <c r="I11" s="11">
        <v>3802</v>
      </c>
      <c r="J11" s="12">
        <f>ROUND(I11/$I$5*100,1)-0.1</f>
        <v>3.3</v>
      </c>
      <c r="K11" s="13">
        <f t="shared" si="5"/>
        <v>66.865986633837494</v>
      </c>
      <c r="L11" s="14"/>
    </row>
    <row r="12" spans="1:12" ht="24.95" customHeight="1" x14ac:dyDescent="0.25">
      <c r="A12" s="5">
        <v>6</v>
      </c>
      <c r="B12" s="17" t="s">
        <v>15</v>
      </c>
      <c r="C12" s="11">
        <v>2667</v>
      </c>
      <c r="D12" s="12">
        <f t="shared" si="2"/>
        <v>2.7</v>
      </c>
      <c r="E12" s="11">
        <v>3854</v>
      </c>
      <c r="F12" s="12">
        <f t="shared" si="3"/>
        <v>3.8</v>
      </c>
      <c r="G12" s="11">
        <v>3849</v>
      </c>
      <c r="H12" s="12">
        <f t="shared" si="4"/>
        <v>3.5</v>
      </c>
      <c r="I12" s="11">
        <v>3823</v>
      </c>
      <c r="J12" s="12">
        <f>ROUND(I12/$I$5*100,1)</f>
        <v>3.4</v>
      </c>
      <c r="K12" s="13">
        <f t="shared" si="5"/>
        <v>143.3445819272591</v>
      </c>
      <c r="L12" s="14"/>
    </row>
    <row r="13" spans="1:12" ht="24.95" customHeight="1" x14ac:dyDescent="0.25">
      <c r="A13" s="5">
        <v>7</v>
      </c>
      <c r="B13" s="17" t="s">
        <v>16</v>
      </c>
      <c r="C13" s="11">
        <v>13765</v>
      </c>
      <c r="D13" s="12">
        <f t="shared" si="2"/>
        <v>14</v>
      </c>
      <c r="E13" s="11">
        <v>9499</v>
      </c>
      <c r="F13" s="12">
        <f>ROUND(E13/$E$5*100,1)</f>
        <v>9.3000000000000007</v>
      </c>
      <c r="G13" s="11">
        <v>15556</v>
      </c>
      <c r="H13" s="12">
        <f>ROUND(G13/$G$5*100,1)</f>
        <v>14.2</v>
      </c>
      <c r="I13" s="11">
        <v>15730</v>
      </c>
      <c r="J13" s="12">
        <f t="shared" si="6"/>
        <v>13.9</v>
      </c>
      <c r="K13" s="13">
        <f t="shared" si="5"/>
        <v>114.27533599709407</v>
      </c>
      <c r="L13" s="14"/>
    </row>
    <row r="14" spans="1:12" ht="24.95" customHeight="1" x14ac:dyDescent="0.25">
      <c r="A14" s="5">
        <v>8</v>
      </c>
      <c r="B14" s="17" t="s">
        <v>17</v>
      </c>
      <c r="C14" s="11">
        <v>7656</v>
      </c>
      <c r="D14" s="12">
        <f t="shared" si="2"/>
        <v>7.8</v>
      </c>
      <c r="E14" s="11">
        <v>6009</v>
      </c>
      <c r="F14" s="12">
        <f>ROUND(E14/$E$5*100,1)</f>
        <v>5.9</v>
      </c>
      <c r="G14" s="11">
        <v>6831</v>
      </c>
      <c r="H14" s="12">
        <f t="shared" si="4"/>
        <v>6.2</v>
      </c>
      <c r="I14" s="11">
        <v>7182</v>
      </c>
      <c r="J14" s="12">
        <f t="shared" si="6"/>
        <v>6.3</v>
      </c>
      <c r="K14" s="13">
        <f t="shared" si="5"/>
        <v>93.808777429467085</v>
      </c>
      <c r="L14" s="14"/>
    </row>
    <row r="15" spans="1:12" ht="24.95" customHeight="1" x14ac:dyDescent="0.25">
      <c r="A15" s="5">
        <v>9</v>
      </c>
      <c r="B15" s="17" t="s">
        <v>18</v>
      </c>
      <c r="C15" s="11">
        <v>5649</v>
      </c>
      <c r="D15" s="12">
        <f t="shared" si="2"/>
        <v>5.7</v>
      </c>
      <c r="E15" s="11">
        <v>5807</v>
      </c>
      <c r="F15" s="12">
        <f t="shared" si="3"/>
        <v>5.7</v>
      </c>
      <c r="G15" s="11">
        <v>4980</v>
      </c>
      <c r="H15" s="12">
        <f t="shared" si="4"/>
        <v>4.5999999999999996</v>
      </c>
      <c r="I15" s="11">
        <v>6241</v>
      </c>
      <c r="J15" s="12">
        <f>ROUND(I15/$I$5*100,1)</f>
        <v>5.5</v>
      </c>
      <c r="K15" s="13">
        <f t="shared" si="5"/>
        <v>110.4797309258276</v>
      </c>
      <c r="L15" s="14"/>
    </row>
    <row r="16" spans="1:12" ht="24.95" customHeight="1" x14ac:dyDescent="0.25">
      <c r="A16" s="5">
        <v>10</v>
      </c>
      <c r="B16" s="17" t="s">
        <v>19</v>
      </c>
      <c r="C16" s="11">
        <v>1300</v>
      </c>
      <c r="D16" s="12">
        <f t="shared" si="2"/>
        <v>1.3</v>
      </c>
      <c r="E16" s="11">
        <v>2470</v>
      </c>
      <c r="F16" s="12">
        <f>ROUND(E16/$E$5*100,1)</f>
        <v>2.4</v>
      </c>
      <c r="G16" s="11">
        <v>1620</v>
      </c>
      <c r="H16" s="12">
        <f>ROUND(G16/$G$5*100,1)</f>
        <v>1.5</v>
      </c>
      <c r="I16" s="11">
        <v>1773</v>
      </c>
      <c r="J16" s="12">
        <f t="shared" si="6"/>
        <v>1.6</v>
      </c>
      <c r="K16" s="13">
        <f t="shared" si="5"/>
        <v>136.38461538461539</v>
      </c>
      <c r="L16" s="14"/>
    </row>
    <row r="17" spans="1:12" ht="24.95" customHeight="1" x14ac:dyDescent="0.25">
      <c r="A17" s="5">
        <v>11</v>
      </c>
      <c r="B17" s="17" t="s">
        <v>20</v>
      </c>
      <c r="C17" s="11">
        <v>3705</v>
      </c>
      <c r="D17" s="12">
        <f t="shared" si="2"/>
        <v>3.8</v>
      </c>
      <c r="E17" s="11">
        <v>5166</v>
      </c>
      <c r="F17" s="12">
        <f>ROUND(E17/$E$5*100,1)</f>
        <v>5.0999999999999996</v>
      </c>
      <c r="G17" s="11">
        <v>5935</v>
      </c>
      <c r="H17" s="12">
        <f t="shared" si="4"/>
        <v>5.4</v>
      </c>
      <c r="I17" s="11">
        <v>5365</v>
      </c>
      <c r="J17" s="12">
        <f t="shared" si="6"/>
        <v>4.7</v>
      </c>
      <c r="K17" s="13">
        <f t="shared" si="5"/>
        <v>144.80431848852902</v>
      </c>
      <c r="L17" s="14"/>
    </row>
    <row r="18" spans="1:12" ht="24.95" customHeight="1" x14ac:dyDescent="0.25">
      <c r="A18" s="5">
        <v>12</v>
      </c>
      <c r="B18" s="17" t="s">
        <v>21</v>
      </c>
      <c r="C18" s="11">
        <v>4985</v>
      </c>
      <c r="D18" s="12">
        <f t="shared" si="2"/>
        <v>5.0999999999999996</v>
      </c>
      <c r="E18" s="11">
        <v>5922</v>
      </c>
      <c r="F18" s="12">
        <f t="shared" si="3"/>
        <v>5.8</v>
      </c>
      <c r="G18" s="11">
        <v>6286</v>
      </c>
      <c r="H18" s="12">
        <f>ROUND(G18/$G$5*100,1)+0.1</f>
        <v>5.8</v>
      </c>
      <c r="I18" s="11">
        <v>6303</v>
      </c>
      <c r="J18" s="12">
        <f t="shared" si="6"/>
        <v>5.6</v>
      </c>
      <c r="K18" s="13">
        <f t="shared" si="5"/>
        <v>126.43931795386159</v>
      </c>
      <c r="L18" s="14"/>
    </row>
    <row r="19" spans="1:12" ht="24.95" customHeight="1" x14ac:dyDescent="0.25">
      <c r="A19" s="5">
        <v>13</v>
      </c>
      <c r="B19" s="17" t="s">
        <v>22</v>
      </c>
      <c r="C19" s="11">
        <v>8249</v>
      </c>
      <c r="D19" s="12">
        <f t="shared" si="2"/>
        <v>8.4</v>
      </c>
      <c r="E19" s="11">
        <v>13248</v>
      </c>
      <c r="F19" s="12">
        <f t="shared" si="3"/>
        <v>13</v>
      </c>
      <c r="G19" s="11">
        <v>15127</v>
      </c>
      <c r="H19" s="12">
        <f t="shared" si="4"/>
        <v>13.8</v>
      </c>
      <c r="I19" s="11">
        <v>15033</v>
      </c>
      <c r="J19" s="12">
        <f>ROUND(I19/$I$5*100,1)-0.1</f>
        <v>13.200000000000001</v>
      </c>
      <c r="K19" s="13">
        <f t="shared" si="5"/>
        <v>182.24027154806643</v>
      </c>
      <c r="L19" s="14"/>
    </row>
    <row r="20" spans="1:12" x14ac:dyDescent="0.25">
      <c r="C20" s="19"/>
      <c r="E20" s="19"/>
    </row>
    <row r="21" spans="1:12" x14ac:dyDescent="0.25">
      <c r="B21" s="18" t="s">
        <v>23</v>
      </c>
      <c r="E21" s="19"/>
    </row>
    <row r="22" spans="1:12" x14ac:dyDescent="0.25">
      <c r="C22" s="19"/>
      <c r="E22" s="19"/>
      <c r="G22" s="19"/>
      <c r="I22" s="19"/>
    </row>
    <row r="23" spans="1:12" x14ac:dyDescent="0.25">
      <c r="C23" s="14"/>
      <c r="D23" s="14"/>
      <c r="E23" s="14"/>
      <c r="F23" s="14"/>
    </row>
  </sheetData>
  <mergeCells count="8">
    <mergeCell ref="A1:K1"/>
    <mergeCell ref="A3:A4"/>
    <mergeCell ref="B3:B4"/>
    <mergeCell ref="C3:D3"/>
    <mergeCell ref="E3:F3"/>
    <mergeCell ref="G3:H3"/>
    <mergeCell ref="I3:J3"/>
    <mergeCell ref="K3:K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nok</vt:lpstr>
      <vt:lpstr>nok!Заголовки_для_печати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2022-05-25T10:00:51Z</cp:lastPrinted>
  <dcterms:created xsi:type="dcterms:W3CDTF">2022-05-21T11:13:44Z</dcterms:created>
  <dcterms:modified xsi:type="dcterms:W3CDTF">2022-06-24T12:03:11Z</dcterms:modified>
</cp:coreProperties>
</file>