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meva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'meva'!$B:$B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<sst xmlns="http://schemas.openxmlformats.org/spreadsheetml/2006/main" count="27" uniqueCount="27">
  <si>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O'zbekiston Respublikasida 2017-2021 yillarda ishlab chiqarilgan meva va rezavorlar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</si>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</sst>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8.8515625" style="1" customWidth="1"/>
    <col min="5" max="5" width="12.28125" style="1" customWidth="1"/>
    <col min="6" max="6" width="8.8515625" style="1" customWidth="1"/>
    <col min="7" max="7" width="12.28125" style="1" customWidth="1"/>
    <col min="8" max="8" width="8.8515625" style="1" customWidth="1"/>
    <col min="9" max="9" width="12.28125" style="1" customWidth="1"/>
    <col min="10" max="10" width="8.8515625" style="1" customWidth="1"/>
    <col min="11" max="11" width="12.28125" style="1" customWidth="1"/>
    <col min="12" max="12" width="8.8515625" style="1" customWidth="1"/>
    <col min="13" max="13" width="10.28125" style="1" customWidth="1"/>
    <col min="14" max="16384" width="9.140625" style="1" customWidth="1"/>
  </cols>
  <sheetData>
    <row r="1" spans="1:13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9:11" ht="9.75" customHeight="1">
      <c r="I2" s="3"/>
      <c r="J2" s="3"/>
      <c r="K2" s="3"/>
    </row>
    <row r="3" spans="1:13" ht="29.25" customHeight="1">
      <c r="A3" s="20" t="s">
        <v>1</v>
      </c>
      <c r="B3" s="20" t="s">
        <v>2</v>
      </c>
      <c r="C3" s="22" t="s">
        <v>3</v>
      </c>
      <c r="D3" s="22"/>
      <c r="E3" s="22" t="s">
        <v>4</v>
      </c>
      <c r="F3" s="22"/>
      <c r="G3" s="22" t="s">
        <v>5</v>
      </c>
      <c r="H3" s="22"/>
      <c r="I3" s="22" t="s">
        <v>6</v>
      </c>
      <c r="J3" s="22"/>
      <c r="K3" s="22" t="s">
        <v>7</v>
      </c>
      <c r="L3" s="22"/>
      <c r="M3" s="23" t="s">
        <v>8</v>
      </c>
    </row>
    <row r="4" spans="1:13" ht="41.25" customHeight="1">
      <c r="A4" s="21"/>
      <c r="B4" s="21"/>
      <c r="C4" s="4" t="s">
        <v>9</v>
      </c>
      <c r="D4" s="4" t="s">
        <v>10</v>
      </c>
      <c r="E4" s="4" t="str">
        <f>+C4</f>
        <v>miqdori, tonna</v>
      </c>
      <c r="F4" s="4" t="str">
        <f aca="true" t="shared" si="0" ref="F4:L4">+D4</f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4" t="str">
        <f t="shared" si="0"/>
        <v>miqdori, tonna</v>
      </c>
      <c r="L4" s="4" t="str">
        <f t="shared" si="0"/>
        <v>ulushi, foiz</v>
      </c>
      <c r="M4" s="23"/>
    </row>
    <row r="5" spans="1:13" ht="34.5" customHeight="1">
      <c r="A5" s="5"/>
      <c r="B5" s="6" t="s">
        <v>11</v>
      </c>
      <c r="C5" s="7">
        <f aca="true" t="shared" si="1" ref="C5:L5">SUM(C6:C19)</f>
        <v>2614916</v>
      </c>
      <c r="D5" s="8">
        <f t="shared" si="1"/>
        <v>100.00000000000001</v>
      </c>
      <c r="E5" s="7">
        <f t="shared" si="1"/>
        <v>2706247</v>
      </c>
      <c r="F5" s="8">
        <f t="shared" si="1"/>
        <v>100.00000000000001</v>
      </c>
      <c r="G5" s="7">
        <f t="shared" si="1"/>
        <v>2752721</v>
      </c>
      <c r="H5" s="8">
        <f t="shared" si="1"/>
        <v>100.00000000000001</v>
      </c>
      <c r="I5" s="7">
        <f t="shared" si="1"/>
        <v>2812618</v>
      </c>
      <c r="J5" s="8">
        <f t="shared" si="1"/>
        <v>100</v>
      </c>
      <c r="K5" s="7">
        <f t="shared" si="1"/>
        <v>2852567</v>
      </c>
      <c r="L5" s="8">
        <f t="shared" si="1"/>
        <v>100.00000000000001</v>
      </c>
      <c r="M5" s="9">
        <f>+K5/C5*100</f>
        <v>109.08828428905555</v>
      </c>
    </row>
    <row r="6" spans="1:14" ht="34.5" customHeight="1">
      <c r="A6" s="5">
        <v>1</v>
      </c>
      <c r="B6" s="10" t="s">
        <v>12</v>
      </c>
      <c r="C6" s="11">
        <v>47005</v>
      </c>
      <c r="D6" s="12">
        <f>ROUND(C6/$C$5*100,1)</f>
        <v>1.8</v>
      </c>
      <c r="E6" s="11">
        <v>49384</v>
      </c>
      <c r="F6" s="12">
        <f>ROUND(E6/$E$5*100,1)</f>
        <v>1.8</v>
      </c>
      <c r="G6" s="11">
        <v>56069</v>
      </c>
      <c r="H6" s="12">
        <f>ROUND(G6/$G$5*100,1)+0.1</f>
        <v>2.1</v>
      </c>
      <c r="I6" s="11">
        <v>57889</v>
      </c>
      <c r="J6" s="12">
        <f>ROUND(I6/$I$5*100,1)</f>
        <v>2.1</v>
      </c>
      <c r="K6" s="11">
        <v>61986</v>
      </c>
      <c r="L6" s="12">
        <f>ROUND(K6/$K$5*100,1)</f>
        <v>2.2</v>
      </c>
      <c r="M6" s="13">
        <f>+K6/C6*100</f>
        <v>131.87107754494204</v>
      </c>
      <c r="N6" s="14"/>
    </row>
    <row r="7" spans="1:14" ht="16.5" customHeight="1">
      <c r="A7" s="5"/>
      <c r="B7" s="15" t="s">
        <v>13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6"/>
      <c r="N7" s="14"/>
    </row>
    <row r="8" spans="1:14" ht="24.95" customHeight="1">
      <c r="A8" s="5">
        <v>2</v>
      </c>
      <c r="B8" s="17" t="s">
        <v>14</v>
      </c>
      <c r="C8" s="11">
        <v>568706</v>
      </c>
      <c r="D8" s="12">
        <f>ROUND(C8/$C$5*100,1)+0.1</f>
        <v>21.8</v>
      </c>
      <c r="E8" s="11">
        <v>606053</v>
      </c>
      <c r="F8" s="12">
        <f aca="true" t="shared" si="2" ref="F8:F19">ROUND(E8/$E$5*100,1)</f>
        <v>22.4</v>
      </c>
      <c r="G8" s="11">
        <v>633364</v>
      </c>
      <c r="H8" s="12">
        <f aca="true" t="shared" si="3" ref="H8:H19">ROUND(G8/$G$5*100,1)</f>
        <v>23</v>
      </c>
      <c r="I8" s="11">
        <v>633854</v>
      </c>
      <c r="J8" s="12">
        <f aca="true" t="shared" si="4" ref="J8:J19">ROUND(I8/$I$5*100,1)</f>
        <v>22.5</v>
      </c>
      <c r="K8" s="11">
        <v>664000</v>
      </c>
      <c r="L8" s="12">
        <f>ROUND(K8/$K$5*100,1)</f>
        <v>23.3</v>
      </c>
      <c r="M8" s="13">
        <f aca="true" t="shared" si="5" ref="M8:M19">+K8/C8*100</f>
        <v>116.75628532141387</v>
      </c>
      <c r="N8" s="14"/>
    </row>
    <row r="9" spans="1:14" ht="24.95" customHeight="1">
      <c r="A9" s="5">
        <v>3</v>
      </c>
      <c r="B9" s="17" t="s">
        <v>15</v>
      </c>
      <c r="C9" s="11">
        <v>269588</v>
      </c>
      <c r="D9" s="12">
        <f aca="true" t="shared" si="6" ref="D9:D19">ROUND(C9/$C$5*100,1)</f>
        <v>10.3</v>
      </c>
      <c r="E9" s="11">
        <v>280320</v>
      </c>
      <c r="F9" s="12">
        <f t="shared" si="2"/>
        <v>10.4</v>
      </c>
      <c r="G9" s="11">
        <v>289576</v>
      </c>
      <c r="H9" s="12">
        <f>ROUND(G9/$G$5*100,1)</f>
        <v>10.5</v>
      </c>
      <c r="I9" s="11">
        <v>303531</v>
      </c>
      <c r="J9" s="12">
        <f>ROUND(I9/$I$5*100,1)</f>
        <v>10.8</v>
      </c>
      <c r="K9" s="11">
        <v>267978</v>
      </c>
      <c r="L9" s="12">
        <f>ROUND(K9/$K$5*100,1)</f>
        <v>9.4</v>
      </c>
      <c r="M9" s="13">
        <f t="shared" si="5"/>
        <v>99.40279240915768</v>
      </c>
      <c r="N9" s="14"/>
    </row>
    <row r="10" spans="1:14" ht="24.95" customHeight="1">
      <c r="A10" s="5">
        <v>4</v>
      </c>
      <c r="B10" s="17" t="s">
        <v>16</v>
      </c>
      <c r="C10" s="11">
        <v>86969</v>
      </c>
      <c r="D10" s="12">
        <f t="shared" si="6"/>
        <v>3.3</v>
      </c>
      <c r="E10" s="11">
        <v>82479</v>
      </c>
      <c r="F10" s="12">
        <f t="shared" si="2"/>
        <v>3</v>
      </c>
      <c r="G10" s="11">
        <v>87719</v>
      </c>
      <c r="H10" s="12">
        <f t="shared" si="3"/>
        <v>3.2</v>
      </c>
      <c r="I10" s="11">
        <v>88318</v>
      </c>
      <c r="J10" s="12">
        <f t="shared" si="4"/>
        <v>3.1</v>
      </c>
      <c r="K10" s="11">
        <v>89800</v>
      </c>
      <c r="L10" s="12">
        <f aca="true" t="shared" si="7" ref="L10:L19">ROUND(K10/$K$5*100,1)</f>
        <v>3.1</v>
      </c>
      <c r="M10" s="13">
        <f t="shared" si="5"/>
        <v>103.25518288125654</v>
      </c>
      <c r="N10" s="14"/>
    </row>
    <row r="11" spans="1:14" ht="24.95" customHeight="1">
      <c r="A11" s="5">
        <v>5</v>
      </c>
      <c r="B11" s="17" t="s">
        <v>17</v>
      </c>
      <c r="C11" s="11">
        <v>163378</v>
      </c>
      <c r="D11" s="12">
        <f t="shared" si="6"/>
        <v>6.2</v>
      </c>
      <c r="E11" s="11">
        <v>180255</v>
      </c>
      <c r="F11" s="12">
        <f>ROUND(E11/$E$5*100,1)</f>
        <v>6.7</v>
      </c>
      <c r="G11" s="11">
        <v>170912</v>
      </c>
      <c r="H11" s="12">
        <f t="shared" si="3"/>
        <v>6.2</v>
      </c>
      <c r="I11" s="11">
        <v>163178</v>
      </c>
      <c r="J11" s="12">
        <f t="shared" si="4"/>
        <v>5.8</v>
      </c>
      <c r="K11" s="11">
        <v>158060</v>
      </c>
      <c r="L11" s="12">
        <f>ROUND(K11/$K$5*100,1)</f>
        <v>5.5</v>
      </c>
      <c r="M11" s="13">
        <f t="shared" si="5"/>
        <v>96.74497178322663</v>
      </c>
      <c r="N11" s="14"/>
    </row>
    <row r="12" spans="1:14" ht="24.95" customHeight="1">
      <c r="A12" s="5">
        <v>6</v>
      </c>
      <c r="B12" s="17" t="s">
        <v>18</v>
      </c>
      <c r="C12" s="11">
        <v>98348</v>
      </c>
      <c r="D12" s="12">
        <f t="shared" si="6"/>
        <v>3.8</v>
      </c>
      <c r="E12" s="11">
        <v>97819</v>
      </c>
      <c r="F12" s="12">
        <f t="shared" si="2"/>
        <v>3.6</v>
      </c>
      <c r="G12" s="11">
        <v>99142</v>
      </c>
      <c r="H12" s="12">
        <f t="shared" si="3"/>
        <v>3.6</v>
      </c>
      <c r="I12" s="11">
        <v>103631</v>
      </c>
      <c r="J12" s="12">
        <f t="shared" si="4"/>
        <v>3.7</v>
      </c>
      <c r="K12" s="11">
        <v>105954</v>
      </c>
      <c r="L12" s="12">
        <f>ROUND(K12/$K$5*100,1)</f>
        <v>3.7</v>
      </c>
      <c r="M12" s="13">
        <f t="shared" si="5"/>
        <v>107.73376174401106</v>
      </c>
      <c r="N12" s="14"/>
    </row>
    <row r="13" spans="1:14" ht="24.95" customHeight="1">
      <c r="A13" s="5">
        <v>7</v>
      </c>
      <c r="B13" s="17" t="s">
        <v>19</v>
      </c>
      <c r="C13" s="11">
        <v>241593</v>
      </c>
      <c r="D13" s="12">
        <f t="shared" si="6"/>
        <v>9.2</v>
      </c>
      <c r="E13" s="11">
        <v>267590</v>
      </c>
      <c r="F13" s="12">
        <f t="shared" si="2"/>
        <v>9.9</v>
      </c>
      <c r="G13" s="11">
        <v>267672</v>
      </c>
      <c r="H13" s="12">
        <f>ROUND(G13/$G$5*100,1)</f>
        <v>9.7</v>
      </c>
      <c r="I13" s="11">
        <v>283165</v>
      </c>
      <c r="J13" s="12">
        <f>ROUND(I13/$I$5*100,1)</f>
        <v>10.1</v>
      </c>
      <c r="K13" s="11">
        <v>312764</v>
      </c>
      <c r="L13" s="12">
        <f>ROUND(K13/$K$5*100,1)-0.1</f>
        <v>10.9</v>
      </c>
      <c r="M13" s="13">
        <f t="shared" si="5"/>
        <v>129.45904889628426</v>
      </c>
      <c r="N13" s="14"/>
    </row>
    <row r="14" spans="1:14" ht="24.95" customHeight="1">
      <c r="A14" s="5">
        <v>8</v>
      </c>
      <c r="B14" s="17" t="s">
        <v>20</v>
      </c>
      <c r="C14" s="11">
        <v>384989</v>
      </c>
      <c r="D14" s="12">
        <f t="shared" si="6"/>
        <v>14.7</v>
      </c>
      <c r="E14" s="11">
        <v>333962</v>
      </c>
      <c r="F14" s="12">
        <f t="shared" si="2"/>
        <v>12.3</v>
      </c>
      <c r="G14" s="11">
        <v>334802</v>
      </c>
      <c r="H14" s="12">
        <f>ROUND(G14/$G$5*100,1)</f>
        <v>12.2</v>
      </c>
      <c r="I14" s="11">
        <v>345798</v>
      </c>
      <c r="J14" s="12">
        <f t="shared" si="4"/>
        <v>12.3</v>
      </c>
      <c r="K14" s="11">
        <v>347472</v>
      </c>
      <c r="L14" s="12">
        <f t="shared" si="7"/>
        <v>12.2</v>
      </c>
      <c r="M14" s="13">
        <f t="shared" si="5"/>
        <v>90.25504624807462</v>
      </c>
      <c r="N14" s="14"/>
    </row>
    <row r="15" spans="1:14" ht="24.95" customHeight="1">
      <c r="A15" s="5">
        <v>9</v>
      </c>
      <c r="B15" s="17" t="s">
        <v>21</v>
      </c>
      <c r="C15" s="11">
        <v>137416</v>
      </c>
      <c r="D15" s="12">
        <f t="shared" si="6"/>
        <v>5.3</v>
      </c>
      <c r="E15" s="11">
        <v>154646</v>
      </c>
      <c r="F15" s="12">
        <f t="shared" si="2"/>
        <v>5.7</v>
      </c>
      <c r="G15" s="11">
        <v>157357</v>
      </c>
      <c r="H15" s="12">
        <f t="shared" si="3"/>
        <v>5.7</v>
      </c>
      <c r="I15" s="11">
        <v>164520</v>
      </c>
      <c r="J15" s="12">
        <f t="shared" si="4"/>
        <v>5.8</v>
      </c>
      <c r="K15" s="11">
        <v>173163</v>
      </c>
      <c r="L15" s="12">
        <f>ROUND(K15/$K$5*100,1)</f>
        <v>6.1</v>
      </c>
      <c r="M15" s="13">
        <f t="shared" si="5"/>
        <v>126.01371019386389</v>
      </c>
      <c r="N15" s="14"/>
    </row>
    <row r="16" spans="1:14" ht="24.95" customHeight="1">
      <c r="A16" s="5">
        <v>10</v>
      </c>
      <c r="B16" s="17" t="s">
        <v>22</v>
      </c>
      <c r="C16" s="11">
        <v>43852</v>
      </c>
      <c r="D16" s="12">
        <f t="shared" si="6"/>
        <v>1.7</v>
      </c>
      <c r="E16" s="11">
        <v>39295</v>
      </c>
      <c r="F16" s="12">
        <f>ROUND(E16/$E$5*100,1)-0.1</f>
        <v>1.4</v>
      </c>
      <c r="G16" s="11">
        <v>39352</v>
      </c>
      <c r="H16" s="12">
        <f>ROUND(G16/$G$5*100,1)</f>
        <v>1.4</v>
      </c>
      <c r="I16" s="11">
        <v>40294</v>
      </c>
      <c r="J16" s="12">
        <f>ROUND(I16/$I$5*100,1)</f>
        <v>1.4</v>
      </c>
      <c r="K16" s="11">
        <v>40448</v>
      </c>
      <c r="L16" s="12">
        <f t="shared" si="7"/>
        <v>1.4</v>
      </c>
      <c r="M16" s="13">
        <f t="shared" si="5"/>
        <v>92.23752622457356</v>
      </c>
      <c r="N16" s="14"/>
    </row>
    <row r="17" spans="1:14" ht="24.95" customHeight="1">
      <c r="A17" s="5">
        <v>11</v>
      </c>
      <c r="B17" s="17" t="s">
        <v>23</v>
      </c>
      <c r="C17" s="11">
        <v>102864</v>
      </c>
      <c r="D17" s="12">
        <f>ROUND(C17/$C$5*100,1)</f>
        <v>3.9</v>
      </c>
      <c r="E17" s="11">
        <v>142266</v>
      </c>
      <c r="F17" s="12">
        <f t="shared" si="2"/>
        <v>5.3</v>
      </c>
      <c r="G17" s="11">
        <v>130846</v>
      </c>
      <c r="H17" s="12">
        <f>ROUND(G17/$G$5*100,1)</f>
        <v>4.8</v>
      </c>
      <c r="I17" s="11">
        <v>115566</v>
      </c>
      <c r="J17" s="12">
        <f t="shared" si="4"/>
        <v>4.1</v>
      </c>
      <c r="K17" s="11">
        <v>110299</v>
      </c>
      <c r="L17" s="12">
        <f t="shared" si="7"/>
        <v>3.9</v>
      </c>
      <c r="M17" s="13">
        <f>+K17/C17*100</f>
        <v>107.22799035619848</v>
      </c>
      <c r="N17" s="14"/>
    </row>
    <row r="18" spans="1:14" ht="24.95" customHeight="1">
      <c r="A18" s="5">
        <v>12</v>
      </c>
      <c r="B18" s="17" t="s">
        <v>24</v>
      </c>
      <c r="C18" s="11">
        <v>323567</v>
      </c>
      <c r="D18" s="12">
        <f>ROUND(C18/$C$5*100,1)</f>
        <v>12.4</v>
      </c>
      <c r="E18" s="11">
        <v>324016</v>
      </c>
      <c r="F18" s="12">
        <f t="shared" si="2"/>
        <v>12</v>
      </c>
      <c r="G18" s="11">
        <v>333906</v>
      </c>
      <c r="H18" s="12">
        <f t="shared" si="3"/>
        <v>12.1</v>
      </c>
      <c r="I18" s="11">
        <v>364345</v>
      </c>
      <c r="J18" s="12">
        <f t="shared" si="4"/>
        <v>13</v>
      </c>
      <c r="K18" s="11">
        <v>367273</v>
      </c>
      <c r="L18" s="12">
        <f t="shared" si="7"/>
        <v>12.9</v>
      </c>
      <c r="M18" s="13">
        <f t="shared" si="5"/>
        <v>113.5075579400866</v>
      </c>
      <c r="N18" s="14"/>
    </row>
    <row r="19" spans="1:14" ht="24.95" customHeight="1">
      <c r="A19" s="5">
        <v>13</v>
      </c>
      <c r="B19" s="17" t="s">
        <v>25</v>
      </c>
      <c r="C19" s="11">
        <v>146641</v>
      </c>
      <c r="D19" s="12">
        <f t="shared" si="6"/>
        <v>5.6</v>
      </c>
      <c r="E19" s="11">
        <v>148162</v>
      </c>
      <c r="F19" s="12">
        <f t="shared" si="2"/>
        <v>5.5</v>
      </c>
      <c r="G19" s="11">
        <v>152004</v>
      </c>
      <c r="H19" s="12">
        <f t="shared" si="3"/>
        <v>5.5</v>
      </c>
      <c r="I19" s="11">
        <v>148529</v>
      </c>
      <c r="J19" s="12">
        <f t="shared" si="4"/>
        <v>5.3</v>
      </c>
      <c r="K19" s="11">
        <v>153370</v>
      </c>
      <c r="L19" s="12">
        <f t="shared" si="7"/>
        <v>5.4</v>
      </c>
      <c r="M19" s="13">
        <f t="shared" si="5"/>
        <v>104.5887575780307</v>
      </c>
      <c r="N19" s="14"/>
    </row>
    <row r="20" ht="12.75">
      <c r="N20" s="14"/>
    </row>
    <row r="21" ht="12.75">
      <c r="B21" s="18" t="s">
        <v>26</v>
      </c>
    </row>
    <row r="23" spans="3:8" ht="12.75">
      <c r="C23" s="14"/>
      <c r="D23" s="14"/>
      <c r="E23" s="14"/>
      <c r="F23" s="14"/>
      <c r="G23" s="14"/>
      <c r="H23" s="14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" right="0.1968503937007874" top="0.5905511811023623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2022-05-21T11:14:27Z</dcterms:created>
  <dcterms:modified xsi:type="dcterms:W3CDTF">2022-06-24T11:09:20Z</dcterms:modified>
  <cp:category/>
  <cp:version/>
  <cp:contentType/>
  <cp:contentStatus/>
</cp:coreProperties>
</file>