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kartoshka" sheetId="1" r:id="rId1"/>
  </sheets>
  <definedNames>
    <definedName name="countryName">#REF!</definedName>
    <definedName name="refYear1">#REF!</definedName>
    <definedName name="refYear2">#REF!</definedName>
    <definedName name="returnDate">#REF!</definedName>
    <definedName name="table">#REF!</definedName>
    <definedName name="tableHeader">#REF!</definedName>
    <definedName name="year">#REF!</definedName>
    <definedName name="_xlnm.Print_Titles" localSheetId="0">'kartoshka'!$B:$B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<sst xmlns="http://schemas.openxmlformats.org/spreadsheetml/2006/main" count="27" uniqueCount="27">
  <si>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O'zbekiston Respublikasida 2017-2021 yillarda ishlab chiqarilgan kartoshka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</si>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</sst>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3" fillId="0" borderId="0" xfId="20" applyFont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166" fontId="3" fillId="0" borderId="0" xfId="20" applyNumberFormat="1" applyFont="1">
      <alignment/>
      <protection/>
    </xf>
    <xf numFmtId="0" fontId="2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10" zoomScaleNormal="110" workbookViewId="0" topLeftCell="D1">
      <selection activeCell="J9" sqref="J9"/>
    </sheetView>
  </sheetViews>
  <sheetFormatPr defaultColWidth="9.140625" defaultRowHeight="12.75"/>
  <cols>
    <col min="1" max="1" width="6.28125" style="15" customWidth="1"/>
    <col min="2" max="2" width="17.7109375" style="1" customWidth="1"/>
    <col min="3" max="3" width="12.28125" style="1" customWidth="1"/>
    <col min="4" max="4" width="9.8515625" style="1" customWidth="1"/>
    <col min="5" max="5" width="12.28125" style="1" customWidth="1"/>
    <col min="6" max="6" width="9.8515625" style="1" customWidth="1"/>
    <col min="7" max="7" width="12.28125" style="1" customWidth="1"/>
    <col min="8" max="8" width="9.8515625" style="1" customWidth="1"/>
    <col min="9" max="9" width="12.28125" style="1" customWidth="1"/>
    <col min="10" max="10" width="9.8515625" style="1" customWidth="1"/>
    <col min="11" max="11" width="12.28125" style="1" customWidth="1"/>
    <col min="12" max="12" width="9.8515625" style="1" customWidth="1"/>
    <col min="13" max="13" width="10.140625" style="1" customWidth="1"/>
    <col min="14" max="16384" width="9.140625" style="1" customWidth="1"/>
  </cols>
  <sheetData>
    <row r="1" spans="1:13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0.75" customHeight="1">
      <c r="A2" s="19" t="s">
        <v>1</v>
      </c>
      <c r="B2" s="19" t="s">
        <v>2</v>
      </c>
      <c r="C2" s="21" t="s">
        <v>3</v>
      </c>
      <c r="D2" s="21"/>
      <c r="E2" s="21" t="s">
        <v>4</v>
      </c>
      <c r="F2" s="21"/>
      <c r="G2" s="21" t="s">
        <v>5</v>
      </c>
      <c r="H2" s="21"/>
      <c r="I2" s="21" t="s">
        <v>6</v>
      </c>
      <c r="J2" s="21"/>
      <c r="K2" s="21" t="s">
        <v>7</v>
      </c>
      <c r="L2" s="21"/>
      <c r="M2" s="22" t="s">
        <v>8</v>
      </c>
    </row>
    <row r="3" spans="1:13" ht="41.25" customHeight="1">
      <c r="A3" s="20"/>
      <c r="B3" s="20"/>
      <c r="C3" s="2" t="s">
        <v>9</v>
      </c>
      <c r="D3" s="2" t="s">
        <v>10</v>
      </c>
      <c r="E3" s="2" t="str">
        <f>+C3</f>
        <v>miqdori, tonna</v>
      </c>
      <c r="F3" s="2" t="str">
        <f aca="true" t="shared" si="0" ref="F3:L3">+D3</f>
        <v>ulushi, foiz</v>
      </c>
      <c r="G3" s="2" t="str">
        <f t="shared" si="0"/>
        <v>miqdori, tonna</v>
      </c>
      <c r="H3" s="2" t="str">
        <f t="shared" si="0"/>
        <v>ulushi, foiz</v>
      </c>
      <c r="I3" s="2" t="str">
        <f t="shared" si="0"/>
        <v>miqdori, tonna</v>
      </c>
      <c r="J3" s="2" t="str">
        <f t="shared" si="0"/>
        <v>ulushi, foiz</v>
      </c>
      <c r="K3" s="2" t="str">
        <f t="shared" si="0"/>
        <v>miqdori, tonna</v>
      </c>
      <c r="L3" s="2" t="str">
        <f t="shared" si="0"/>
        <v>ulushi, foiz</v>
      </c>
      <c r="M3" s="22"/>
    </row>
    <row r="4" spans="1:13" ht="34.5" customHeight="1">
      <c r="A4" s="3"/>
      <c r="B4" s="4" t="s">
        <v>11</v>
      </c>
      <c r="C4" s="5">
        <f aca="true" t="shared" si="1" ref="C4:L4">SUM(C5:C18)</f>
        <v>2793689</v>
      </c>
      <c r="D4" s="6">
        <f t="shared" si="1"/>
        <v>100</v>
      </c>
      <c r="E4" s="5">
        <f t="shared" si="1"/>
        <v>2911933</v>
      </c>
      <c r="F4" s="6">
        <f t="shared" si="1"/>
        <v>100</v>
      </c>
      <c r="G4" s="5">
        <f t="shared" si="1"/>
        <v>3089658</v>
      </c>
      <c r="H4" s="6">
        <f t="shared" si="1"/>
        <v>100.00000000000001</v>
      </c>
      <c r="I4" s="5">
        <f t="shared" si="1"/>
        <v>3143818</v>
      </c>
      <c r="J4" s="6">
        <f t="shared" si="1"/>
        <v>99.99999999999999</v>
      </c>
      <c r="K4" s="5">
        <f t="shared" si="1"/>
        <v>3285646</v>
      </c>
      <c r="L4" s="6">
        <f t="shared" si="1"/>
        <v>100.00000000000001</v>
      </c>
      <c r="M4" s="7">
        <f>+K4/C4*100</f>
        <v>117.60958360075155</v>
      </c>
    </row>
    <row r="5" spans="1:13" ht="34.5" customHeight="1">
      <c r="A5" s="3">
        <v>1</v>
      </c>
      <c r="B5" s="8" t="s">
        <v>12</v>
      </c>
      <c r="C5" s="9">
        <v>61390</v>
      </c>
      <c r="D5" s="10">
        <f>ROUND(C5/$C$4*100,1)</f>
        <v>2.2</v>
      </c>
      <c r="E5" s="9">
        <v>70305</v>
      </c>
      <c r="F5" s="10">
        <f>ROUND(E5/$E$4*100,1)</f>
        <v>2.4</v>
      </c>
      <c r="G5" s="9">
        <v>83690</v>
      </c>
      <c r="H5" s="10">
        <f>ROUND(G5/$G$4*100,1)</f>
        <v>2.7</v>
      </c>
      <c r="I5" s="9">
        <v>85700</v>
      </c>
      <c r="J5" s="10">
        <f>ROUND(I5/$I$4*100,1)</f>
        <v>2.7</v>
      </c>
      <c r="K5" s="9">
        <v>89365</v>
      </c>
      <c r="L5" s="10">
        <f>ROUND(K5/$K$4*100,1)</f>
        <v>2.7</v>
      </c>
      <c r="M5" s="11">
        <f>+K5/C5*100</f>
        <v>145.56931096269753</v>
      </c>
    </row>
    <row r="6" spans="1:13" ht="16.5" customHeight="1">
      <c r="A6" s="3"/>
      <c r="B6" s="12" t="s">
        <v>13</v>
      </c>
      <c r="C6" s="9"/>
      <c r="D6" s="9"/>
      <c r="E6" s="9"/>
      <c r="F6" s="9"/>
      <c r="G6" s="9"/>
      <c r="H6" s="10"/>
      <c r="I6" s="9"/>
      <c r="J6" s="10"/>
      <c r="K6" s="9"/>
      <c r="L6" s="10"/>
      <c r="M6" s="13"/>
    </row>
    <row r="7" spans="1:13" ht="24.95" customHeight="1">
      <c r="A7" s="3">
        <v>2</v>
      </c>
      <c r="B7" s="14" t="s">
        <v>14</v>
      </c>
      <c r="C7" s="9">
        <v>303399</v>
      </c>
      <c r="D7" s="10">
        <f aca="true" t="shared" si="2" ref="D7:D18">ROUND(C7/$C$4*100,1)</f>
        <v>10.9</v>
      </c>
      <c r="E7" s="9">
        <v>343904</v>
      </c>
      <c r="F7" s="10">
        <f aca="true" t="shared" si="3" ref="F7:F18">ROUND(E7/$E$4*100,1)</f>
        <v>11.8</v>
      </c>
      <c r="G7" s="9">
        <v>369141</v>
      </c>
      <c r="H7" s="10">
        <f aca="true" t="shared" si="4" ref="H7:H18">ROUND(G7/$G$4*100,1)</f>
        <v>11.9</v>
      </c>
      <c r="I7" s="9">
        <v>376108</v>
      </c>
      <c r="J7" s="10">
        <f aca="true" t="shared" si="5" ref="J7:J18">ROUND(I7/$I$4*100,1)</f>
        <v>12</v>
      </c>
      <c r="K7" s="9">
        <v>405080</v>
      </c>
      <c r="L7" s="10">
        <f>ROUND(K7/$K$4*100,1)</f>
        <v>12.3</v>
      </c>
      <c r="M7" s="11">
        <f>+K7/C7*100</f>
        <v>133.5139535726881</v>
      </c>
    </row>
    <row r="8" spans="1:13" ht="24.95" customHeight="1">
      <c r="A8" s="3">
        <v>3</v>
      </c>
      <c r="B8" s="14" t="s">
        <v>15</v>
      </c>
      <c r="C8" s="9">
        <v>200989</v>
      </c>
      <c r="D8" s="10">
        <f t="shared" si="2"/>
        <v>7.2</v>
      </c>
      <c r="E8" s="9">
        <v>209352</v>
      </c>
      <c r="F8" s="10">
        <f t="shared" si="3"/>
        <v>7.2</v>
      </c>
      <c r="G8" s="9">
        <v>215598</v>
      </c>
      <c r="H8" s="10">
        <f t="shared" si="4"/>
        <v>7</v>
      </c>
      <c r="I8" s="9">
        <v>222724</v>
      </c>
      <c r="J8" s="10">
        <f t="shared" si="5"/>
        <v>7.1</v>
      </c>
      <c r="K8" s="9">
        <v>234496</v>
      </c>
      <c r="L8" s="10">
        <f aca="true" t="shared" si="6" ref="L8:L18">ROUND(K8/$K$4*100,1)</f>
        <v>7.1</v>
      </c>
      <c r="M8" s="11">
        <f aca="true" t="shared" si="7" ref="M7:M18">+K8/C8*100</f>
        <v>116.6710616003861</v>
      </c>
    </row>
    <row r="9" spans="1:13" ht="24.95" customHeight="1">
      <c r="A9" s="3">
        <v>4</v>
      </c>
      <c r="B9" s="14" t="s">
        <v>16</v>
      </c>
      <c r="C9" s="9">
        <v>67275</v>
      </c>
      <c r="D9" s="10">
        <f t="shared" si="2"/>
        <v>2.4</v>
      </c>
      <c r="E9" s="9">
        <v>62221</v>
      </c>
      <c r="F9" s="10">
        <f t="shared" si="3"/>
        <v>2.1</v>
      </c>
      <c r="G9" s="9">
        <v>79267</v>
      </c>
      <c r="H9" s="10">
        <f t="shared" si="4"/>
        <v>2.6</v>
      </c>
      <c r="I9" s="9">
        <v>82378</v>
      </c>
      <c r="J9" s="10">
        <f t="shared" si="5"/>
        <v>2.6</v>
      </c>
      <c r="K9" s="9">
        <v>94406</v>
      </c>
      <c r="L9" s="10">
        <f t="shared" si="6"/>
        <v>2.9</v>
      </c>
      <c r="M9" s="11">
        <f t="shared" si="7"/>
        <v>140.32850241545893</v>
      </c>
    </row>
    <row r="10" spans="1:13" ht="24.95" customHeight="1">
      <c r="A10" s="3">
        <v>5</v>
      </c>
      <c r="B10" s="14" t="s">
        <v>17</v>
      </c>
      <c r="C10" s="9">
        <v>183485</v>
      </c>
      <c r="D10" s="10">
        <f t="shared" si="2"/>
        <v>6.6</v>
      </c>
      <c r="E10" s="9">
        <v>172632</v>
      </c>
      <c r="F10" s="10">
        <f t="shared" si="3"/>
        <v>5.9</v>
      </c>
      <c r="G10" s="9">
        <v>173638</v>
      </c>
      <c r="H10" s="10">
        <f t="shared" si="4"/>
        <v>5.6</v>
      </c>
      <c r="I10" s="9">
        <v>176752</v>
      </c>
      <c r="J10" s="10">
        <f t="shared" si="5"/>
        <v>5.6</v>
      </c>
      <c r="K10" s="9">
        <v>177161</v>
      </c>
      <c r="L10" s="10">
        <f t="shared" si="6"/>
        <v>5.4</v>
      </c>
      <c r="M10" s="11">
        <f t="shared" si="7"/>
        <v>96.55339673542797</v>
      </c>
    </row>
    <row r="11" spans="1:13" ht="24.95" customHeight="1">
      <c r="A11" s="3">
        <v>6</v>
      </c>
      <c r="B11" s="14" t="s">
        <v>18</v>
      </c>
      <c r="C11" s="9">
        <v>76170</v>
      </c>
      <c r="D11" s="10">
        <f t="shared" si="2"/>
        <v>2.7</v>
      </c>
      <c r="E11" s="9">
        <v>77011</v>
      </c>
      <c r="F11" s="10">
        <f t="shared" si="3"/>
        <v>2.6</v>
      </c>
      <c r="G11" s="9">
        <v>79281</v>
      </c>
      <c r="H11" s="10">
        <f t="shared" si="4"/>
        <v>2.6</v>
      </c>
      <c r="I11" s="9">
        <v>80349</v>
      </c>
      <c r="J11" s="10">
        <f t="shared" si="5"/>
        <v>2.6</v>
      </c>
      <c r="K11" s="9">
        <v>81351</v>
      </c>
      <c r="L11" s="10">
        <f t="shared" si="6"/>
        <v>2.5</v>
      </c>
      <c r="M11" s="11">
        <f t="shared" si="7"/>
        <v>106.80189050807405</v>
      </c>
    </row>
    <row r="12" spans="1:13" ht="24.95" customHeight="1">
      <c r="A12" s="3">
        <v>7</v>
      </c>
      <c r="B12" s="14" t="s">
        <v>19</v>
      </c>
      <c r="C12" s="9">
        <v>260977</v>
      </c>
      <c r="D12" s="10">
        <f t="shared" si="2"/>
        <v>9.3</v>
      </c>
      <c r="E12" s="9">
        <v>264341</v>
      </c>
      <c r="F12" s="10">
        <f t="shared" si="3"/>
        <v>9.1</v>
      </c>
      <c r="G12" s="9">
        <v>282924</v>
      </c>
      <c r="H12" s="10">
        <f t="shared" si="4"/>
        <v>9.2</v>
      </c>
      <c r="I12" s="9">
        <v>289019</v>
      </c>
      <c r="J12" s="10">
        <f t="shared" si="5"/>
        <v>9.2</v>
      </c>
      <c r="K12" s="9">
        <v>301293</v>
      </c>
      <c r="L12" s="10">
        <f t="shared" si="6"/>
        <v>9.2</v>
      </c>
      <c r="M12" s="11">
        <f t="shared" si="7"/>
        <v>115.44810462224639</v>
      </c>
    </row>
    <row r="13" spans="1:13" ht="24.95" customHeight="1">
      <c r="A13" s="3">
        <v>8</v>
      </c>
      <c r="B13" s="14" t="s">
        <v>20</v>
      </c>
      <c r="C13" s="9">
        <v>590706</v>
      </c>
      <c r="D13" s="10">
        <f t="shared" si="2"/>
        <v>21.1</v>
      </c>
      <c r="E13" s="9">
        <v>579627</v>
      </c>
      <c r="F13" s="10">
        <f t="shared" si="3"/>
        <v>19.9</v>
      </c>
      <c r="G13" s="9">
        <v>622594</v>
      </c>
      <c r="H13" s="10">
        <f>ROUND(G13/$G$4*100,1)-0.1</f>
        <v>20.099999999999998</v>
      </c>
      <c r="I13" s="9">
        <v>626414</v>
      </c>
      <c r="J13" s="10">
        <f t="shared" si="5"/>
        <v>19.9</v>
      </c>
      <c r="K13" s="9">
        <v>670266</v>
      </c>
      <c r="L13" s="10">
        <f t="shared" si="6"/>
        <v>20.4</v>
      </c>
      <c r="M13" s="11">
        <f t="shared" si="7"/>
        <v>113.46862906420452</v>
      </c>
    </row>
    <row r="14" spans="1:13" ht="24.95" customHeight="1">
      <c r="A14" s="3">
        <v>9</v>
      </c>
      <c r="B14" s="14" t="s">
        <v>21</v>
      </c>
      <c r="C14" s="9">
        <v>274251</v>
      </c>
      <c r="D14" s="10">
        <f t="shared" si="2"/>
        <v>9.8</v>
      </c>
      <c r="E14" s="9">
        <v>306128</v>
      </c>
      <c r="F14" s="10">
        <f t="shared" si="3"/>
        <v>10.5</v>
      </c>
      <c r="G14" s="9">
        <v>324157</v>
      </c>
      <c r="H14" s="10">
        <f t="shared" si="4"/>
        <v>10.5</v>
      </c>
      <c r="I14" s="9">
        <v>331456</v>
      </c>
      <c r="J14" s="10">
        <f t="shared" si="5"/>
        <v>10.5</v>
      </c>
      <c r="K14" s="9">
        <v>346434</v>
      </c>
      <c r="L14" s="10">
        <f t="shared" si="6"/>
        <v>10.5</v>
      </c>
      <c r="M14" s="11">
        <f t="shared" si="7"/>
        <v>126.32004988131311</v>
      </c>
    </row>
    <row r="15" spans="1:13" ht="24.95" customHeight="1">
      <c r="A15" s="3">
        <v>10</v>
      </c>
      <c r="B15" s="14" t="s">
        <v>22</v>
      </c>
      <c r="C15" s="9">
        <v>52002</v>
      </c>
      <c r="D15" s="10">
        <f t="shared" si="2"/>
        <v>1.9</v>
      </c>
      <c r="E15" s="9">
        <v>56795</v>
      </c>
      <c r="F15" s="10">
        <f t="shared" si="3"/>
        <v>2</v>
      </c>
      <c r="G15" s="9">
        <v>59876</v>
      </c>
      <c r="H15" s="10">
        <f t="shared" si="4"/>
        <v>1.9</v>
      </c>
      <c r="I15" s="9">
        <v>61278</v>
      </c>
      <c r="J15" s="10">
        <f>ROUND(I15/$I$4*100,1)+0.1</f>
        <v>2</v>
      </c>
      <c r="K15" s="9">
        <v>63853</v>
      </c>
      <c r="L15" s="10">
        <f t="shared" si="6"/>
        <v>1.9</v>
      </c>
      <c r="M15" s="11">
        <f t="shared" si="7"/>
        <v>122.78950809584246</v>
      </c>
    </row>
    <row r="16" spans="1:13" ht="24.95" customHeight="1">
      <c r="A16" s="3">
        <v>11</v>
      </c>
      <c r="B16" s="14" t="s">
        <v>23</v>
      </c>
      <c r="C16" s="9">
        <v>351636</v>
      </c>
      <c r="D16" s="10">
        <f t="shared" si="2"/>
        <v>12.6</v>
      </c>
      <c r="E16" s="9">
        <v>363511</v>
      </c>
      <c r="F16" s="10">
        <f t="shared" si="3"/>
        <v>12.5</v>
      </c>
      <c r="G16" s="9">
        <v>366692</v>
      </c>
      <c r="H16" s="10">
        <f t="shared" si="4"/>
        <v>11.9</v>
      </c>
      <c r="I16" s="9">
        <v>367166</v>
      </c>
      <c r="J16" s="10">
        <f t="shared" si="5"/>
        <v>11.7</v>
      </c>
      <c r="K16" s="9">
        <v>350509</v>
      </c>
      <c r="L16" s="10">
        <f t="shared" si="6"/>
        <v>10.7</v>
      </c>
      <c r="M16" s="11">
        <f t="shared" si="7"/>
        <v>99.67949811737137</v>
      </c>
    </row>
    <row r="17" spans="1:13" ht="24.95" customHeight="1">
      <c r="A17" s="3">
        <v>12</v>
      </c>
      <c r="B17" s="14" t="s">
        <v>24</v>
      </c>
      <c r="C17" s="9">
        <v>255751</v>
      </c>
      <c r="D17" s="10">
        <f t="shared" si="2"/>
        <v>9.2</v>
      </c>
      <c r="E17" s="9">
        <v>290273</v>
      </c>
      <c r="F17" s="10">
        <f t="shared" si="3"/>
        <v>10</v>
      </c>
      <c r="G17" s="9">
        <v>310283</v>
      </c>
      <c r="H17" s="10">
        <f t="shared" si="4"/>
        <v>10</v>
      </c>
      <c r="I17" s="9">
        <v>318239</v>
      </c>
      <c r="J17" s="10">
        <f t="shared" si="5"/>
        <v>10.1</v>
      </c>
      <c r="K17" s="9">
        <v>340942</v>
      </c>
      <c r="L17" s="10">
        <f t="shared" si="6"/>
        <v>10.4</v>
      </c>
      <c r="M17" s="11">
        <f t="shared" si="7"/>
        <v>133.3101336847168</v>
      </c>
    </row>
    <row r="18" spans="1:13" ht="24.95" customHeight="1">
      <c r="A18" s="3">
        <v>13</v>
      </c>
      <c r="B18" s="14" t="s">
        <v>25</v>
      </c>
      <c r="C18" s="9">
        <v>115658</v>
      </c>
      <c r="D18" s="10">
        <f t="shared" si="2"/>
        <v>4.1</v>
      </c>
      <c r="E18" s="9">
        <v>115833</v>
      </c>
      <c r="F18" s="10">
        <f t="shared" si="3"/>
        <v>4</v>
      </c>
      <c r="G18" s="9">
        <v>122517</v>
      </c>
      <c r="H18" s="10">
        <f t="shared" si="4"/>
        <v>4</v>
      </c>
      <c r="I18" s="9">
        <v>126235</v>
      </c>
      <c r="J18" s="10">
        <f t="shared" si="5"/>
        <v>4</v>
      </c>
      <c r="K18" s="9">
        <v>130490</v>
      </c>
      <c r="L18" s="10">
        <f t="shared" si="6"/>
        <v>4</v>
      </c>
      <c r="M18" s="11">
        <f t="shared" si="7"/>
        <v>112.8240156322952</v>
      </c>
    </row>
    <row r="20" ht="12.75">
      <c r="B20" s="16" t="s">
        <v>26</v>
      </c>
    </row>
    <row r="22" spans="3:8" ht="12.75">
      <c r="C22" s="17"/>
      <c r="D22" s="17"/>
      <c r="E22" s="17"/>
      <c r="F22" s="17"/>
      <c r="G22" s="17"/>
      <c r="H22" s="17"/>
    </row>
  </sheetData>
  <mergeCells count="9">
    <mergeCell ref="A1:M1"/>
    <mergeCell ref="A2:A3"/>
    <mergeCell ref="B2:B3"/>
    <mergeCell ref="C2:D2"/>
    <mergeCell ref="E2:F2"/>
    <mergeCell ref="G2:H2"/>
    <mergeCell ref="I2:J2"/>
    <mergeCell ref="K2:L2"/>
    <mergeCell ref="M2:M3"/>
  </mergeCells>
  <printOptions horizontalCentered="1"/>
  <pageMargins left="0.1968503937007874" right="0.1968503937007874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2022-05-21T11:12:02Z</dcterms:created>
  <dcterms:modified xsi:type="dcterms:W3CDTF">2022-06-24T10:31:13Z</dcterms:modified>
  <cp:category/>
  <cp:version/>
  <cp:contentType/>
  <cp:contentStatus/>
</cp:coreProperties>
</file>