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projects\edu\patse_excel\agro_wp_meva\"/>
    </mc:Choice>
  </mc:AlternateContent>
  <xr:revisionPtr revIDLastSave="0" documentId="8_{AD5CBBF0-96F5-4867-9416-8711FE52728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anor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anor!$A$1:$AD$32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2" i="1" l="1"/>
  <c r="AD29" i="1" s="1"/>
  <c r="AB32" i="1"/>
  <c r="AB29" i="1" s="1"/>
  <c r="Z32" i="1"/>
  <c r="X32" i="1"/>
  <c r="AD31" i="1"/>
  <c r="AB31" i="1"/>
  <c r="Z31" i="1"/>
  <c r="X31" i="1"/>
  <c r="AD30" i="1"/>
  <c r="AB30" i="1"/>
  <c r="Z30" i="1"/>
  <c r="X30" i="1"/>
  <c r="Z29" i="1"/>
  <c r="X29" i="1"/>
  <c r="T32" i="1" l="1"/>
  <c r="T29" i="1" s="1"/>
  <c r="R32" i="1"/>
  <c r="P32" i="1"/>
  <c r="N32" i="1"/>
  <c r="T31" i="1"/>
  <c r="R31" i="1"/>
  <c r="P31" i="1"/>
  <c r="N31" i="1"/>
  <c r="T30" i="1"/>
  <c r="R30" i="1"/>
  <c r="R29" i="1" s="1"/>
  <c r="P30" i="1"/>
  <c r="N30" i="1"/>
  <c r="P29" i="1"/>
  <c r="N29" i="1"/>
  <c r="AD24" i="1" l="1"/>
  <c r="AD21" i="1" s="1"/>
  <c r="AB24" i="1"/>
  <c r="AB21" i="1" s="1"/>
  <c r="Z24" i="1"/>
  <c r="X24" i="1"/>
  <c r="AD23" i="1"/>
  <c r="AB23" i="1"/>
  <c r="Z23" i="1"/>
  <c r="Z21" i="1" s="1"/>
  <c r="X23" i="1"/>
  <c r="AD22" i="1"/>
  <c r="AB22" i="1"/>
  <c r="Z22" i="1"/>
  <c r="X22" i="1"/>
  <c r="X21" i="1"/>
  <c r="T24" i="1" l="1"/>
  <c r="R24" i="1"/>
  <c r="P24" i="1"/>
  <c r="N24" i="1"/>
  <c r="T23" i="1"/>
  <c r="R23" i="1"/>
  <c r="P23" i="1"/>
  <c r="N23" i="1"/>
  <c r="N21" i="1" s="1"/>
  <c r="T22" i="1"/>
  <c r="R22" i="1"/>
  <c r="P22" i="1"/>
  <c r="N22" i="1"/>
  <c r="T21" i="1"/>
  <c r="R21" i="1"/>
  <c r="P21" i="1"/>
  <c r="J24" i="1" l="1"/>
  <c r="H24" i="1"/>
  <c r="F24" i="1"/>
  <c r="D24" i="1"/>
  <c r="J23" i="1"/>
  <c r="H23" i="1"/>
  <c r="F23" i="1"/>
  <c r="D23" i="1"/>
  <c r="J22" i="1"/>
  <c r="J21" i="1" s="1"/>
  <c r="H22" i="1"/>
  <c r="F22" i="1"/>
  <c r="D22" i="1"/>
  <c r="H21" i="1"/>
  <c r="F21" i="1"/>
  <c r="D21" i="1"/>
  <c r="AD16" i="1" l="1"/>
  <c r="AD13" i="1" s="1"/>
  <c r="AB16" i="1"/>
  <c r="Z16" i="1"/>
  <c r="X16" i="1"/>
  <c r="AD15" i="1"/>
  <c r="AB15" i="1"/>
  <c r="Z15" i="1"/>
  <c r="X15" i="1"/>
  <c r="AD14" i="1"/>
  <c r="AB14" i="1"/>
  <c r="Z14" i="1"/>
  <c r="X14" i="1"/>
  <c r="AB13" i="1"/>
  <c r="Z13" i="1"/>
  <c r="X13" i="1"/>
  <c r="T16" i="1" l="1"/>
  <c r="R16" i="1"/>
  <c r="R13" i="1" s="1"/>
  <c r="P16" i="1"/>
  <c r="N16" i="1"/>
  <c r="T15" i="1"/>
  <c r="R15" i="1"/>
  <c r="P15" i="1"/>
  <c r="N15" i="1"/>
  <c r="N13" i="1" s="1"/>
  <c r="T14" i="1"/>
  <c r="T13" i="1" s="1"/>
  <c r="R14" i="1"/>
  <c r="P14" i="1"/>
  <c r="N14" i="1"/>
  <c r="P13" i="1"/>
  <c r="D13" i="1" l="1"/>
  <c r="D14" i="1"/>
  <c r="F14" i="1"/>
  <c r="F13" i="1" s="1"/>
  <c r="H14" i="1"/>
  <c r="H13" i="1" s="1"/>
  <c r="J14" i="1"/>
  <c r="J13" i="1" s="1"/>
  <c r="D15" i="1"/>
  <c r="F15" i="1"/>
  <c r="H15" i="1"/>
  <c r="J15" i="1"/>
  <c r="D16" i="1"/>
  <c r="F16" i="1"/>
  <c r="H16" i="1"/>
  <c r="J16" i="1"/>
  <c r="X6" i="1" l="1"/>
  <c r="Z6" i="1"/>
  <c r="AB6" i="1"/>
  <c r="AD6" i="1"/>
  <c r="X7" i="1"/>
  <c r="Z7" i="1"/>
  <c r="AB7" i="1"/>
  <c r="AD7" i="1"/>
  <c r="X8" i="1"/>
  <c r="Z8" i="1"/>
  <c r="AB8" i="1"/>
  <c r="AD8" i="1"/>
  <c r="Z5" i="1" l="1"/>
  <c r="AB5" i="1"/>
  <c r="X5" i="1"/>
  <c r="AD5" i="1"/>
  <c r="N6" i="1"/>
  <c r="P6" i="1"/>
  <c r="R6" i="1"/>
  <c r="T6" i="1"/>
  <c r="N7" i="1"/>
  <c r="P7" i="1"/>
  <c r="R7" i="1"/>
  <c r="T7" i="1"/>
  <c r="N8" i="1"/>
  <c r="P8" i="1"/>
  <c r="R8" i="1"/>
  <c r="T8" i="1"/>
  <c r="P5" i="1" l="1"/>
  <c r="R5" i="1"/>
  <c r="N5" i="1"/>
  <c r="T5" i="1"/>
  <c r="J8" i="1"/>
  <c r="J6" i="1"/>
  <c r="J7" i="1"/>
  <c r="J5" i="1" l="1"/>
  <c r="H7" i="1"/>
  <c r="D6" i="1"/>
  <c r="H8" i="1"/>
  <c r="H6" i="1"/>
  <c r="F8" i="1"/>
  <c r="F7" i="1"/>
  <c r="F6" i="1"/>
  <c r="D8" i="1"/>
  <c r="D7" i="1"/>
  <c r="F5" i="1" l="1"/>
  <c r="D5" i="1"/>
  <c r="H5" i="1"/>
</calcChain>
</file>

<file path=xl/sharedStrings.xml><?xml version="1.0" encoding="utf-8"?>
<sst xmlns="http://schemas.openxmlformats.org/spreadsheetml/2006/main" count="284" uniqueCount="29">
  <si>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</si>
  <si>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</si>
  <si>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</si>
  <si>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</si>
  <si>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</si>
  <si>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</si>
  <si>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</si>
  <si>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</si>
  <si>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</si>
  <si>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</si>
  <si>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</si>
  <si>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</si>
  <si>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</si>
  <si>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</si>
  <si>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</si>
  <si>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</si>
  <si>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2021 y.</t>
  </si>
  <si>
    <t>O‘zbekiston Respublikasida 2018-2021 yillarda yetishtirilgan anor hosili to‘g‘risida ma'lumot</t>
  </si>
  <si>
    <t>O‘zbekiston Respublikasida 2018-2021 yillarda yetishtirilgan behi hosili to‘g‘risida ma'lumot</t>
  </si>
  <si>
    <t>O‘zbekiston Respublikasida 2018-2021 yillarda yetishtirilgan gilos hosili to‘g‘risida ma'lumot</t>
  </si>
  <si>
    <t>O‘zbekiston Respublikasida 2018-2021 yillarda yetishtirilgan limon hosili to‘g‘risida ma'lumot</t>
  </si>
  <si>
    <t>O‘zbekiston Respublikasida 2018-2021 yillarda yetishtirilgan nok hosili to‘g‘risida ma'lumot</t>
  </si>
  <si>
    <t>O‘zbekiston Respublikasida 2018-2021 yillarda yetishtirilgan olcha hosili to‘g‘risida ma'lumot</t>
  </si>
  <si>
    <t>O‘zbekiston Respublikasida 2018-2021 yillarda yetishtirilgan olma hosili to‘g‘risida ma'lumot</t>
  </si>
  <si>
    <t>O‘zbekiston Respublikasida 2018-2021 yillarda yetishtirilgan olxo'ri hosili to‘g‘risida ma'lumot</t>
  </si>
  <si>
    <t>O‘zbekiston Respublikasida 2018-2021 yillarda yetishtirilgan o'rik hosili to‘g‘risida ma'lumot</t>
  </si>
  <si>
    <t>O‘zbekiston Respublikasida 2018-2021 yillarda yetishtirilgan shaftoli hosili to‘g‘risida ma'lumot</t>
  </si>
  <si>
    <t>O‘zbekiston Respublikasida 2018-2021 yillarda yetishtirilgan xurmo hosili to‘g‘risida ma'lumot</t>
  </si>
  <si>
    <t>O‘zbekiston Respublikasida 2018-2021 yillarda yetishtirilgan yong'oq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</si>
</sst>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5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16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D32"/>
  <sheetViews>
    <sheetView tabSelected="1" view="pageBreakPreview" topLeftCell="C1" zoomScale="70" zoomScaleNormal="70" zoomScaleSheetLayoutView="70" workbookViewId="0">
      <selection activeCell="AB15" sqref="AB15"/>
    </sheetView>
  </sheetViews>
  <sheetFormatPr defaultRowHeight="23.25" x14ac:dyDescent="0.35"/>
  <cols>
    <col min="1" max="1" width="149.28515625" style="10" bestFit="1" customWidth="1"/>
    <col min="2" max="2" width="48.5703125" style="10" bestFit="1" customWidth="1"/>
    <col min="3" max="3" width="18.7109375" style="10" bestFit="1" customWidth="1"/>
    <col min="4" max="4" width="16" style="10" bestFit="1" customWidth="1"/>
    <col min="5" max="5" width="18.7109375" style="10" bestFit="1" customWidth="1"/>
    <col min="6" max="6" width="16" style="10" bestFit="1" customWidth="1"/>
    <col min="7" max="7" width="18.7109375" style="10" bestFit="1" customWidth="1"/>
    <col min="8" max="8" width="16" style="10" bestFit="1" customWidth="1"/>
    <col min="9" max="9" width="18.7109375" style="10" bestFit="1" customWidth="1"/>
    <col min="10" max="10" width="16" style="10" bestFit="1" customWidth="1"/>
    <col min="11" max="11" width="5.5703125" style="10" bestFit="1" customWidth="1"/>
    <col min="12" max="12" width="27.42578125" style="10" bestFit="1" customWidth="1"/>
    <col min="13" max="13" width="15.140625" style="10" bestFit="1" customWidth="1"/>
    <col min="14" max="14" width="15.5703125" style="10" bestFit="1" customWidth="1"/>
    <col min="15" max="15" width="15.140625" style="10" bestFit="1" customWidth="1"/>
    <col min="16" max="16" width="15.5703125" style="10" bestFit="1" customWidth="1"/>
    <col min="17" max="17" width="15.140625" style="10" bestFit="1" customWidth="1"/>
    <col min="18" max="18" width="15.5703125" style="10" bestFit="1" customWidth="1"/>
    <col min="19" max="19" width="15.140625" style="10" bestFit="1" customWidth="1"/>
    <col min="20" max="20" width="15.5703125" style="10" bestFit="1" customWidth="1"/>
    <col min="21" max="21" width="5.5703125" style="10" bestFit="1" customWidth="1"/>
    <col min="22" max="22" width="27.42578125" style="10" bestFit="1" customWidth="1"/>
    <col min="23" max="23" width="15.140625" style="10" bestFit="1" customWidth="1"/>
    <col min="24" max="24" width="15.5703125" style="10" bestFit="1" customWidth="1"/>
    <col min="25" max="25" width="15.140625" style="10" bestFit="1" customWidth="1"/>
    <col min="26" max="26" width="15.5703125" style="10" bestFit="1" customWidth="1"/>
    <col min="27" max="27" width="15.140625" style="10" bestFit="1" customWidth="1"/>
    <col min="28" max="28" width="15.5703125" style="10" bestFit="1" customWidth="1"/>
    <col min="29" max="29" width="15.140625" style="10" bestFit="1" customWidth="1"/>
    <col min="30" max="30" width="15.5703125" style="10" bestFit="1" customWidth="1"/>
    <col min="31" max="16384" width="9.140625" style="10"/>
  </cols>
  <sheetData>
    <row r="1" spans="1:30" s="1" customFormat="1" ht="47.25" customHeight="1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35" t="s">
        <v>18</v>
      </c>
      <c r="L1" s="35"/>
      <c r="M1" s="35"/>
      <c r="N1" s="35"/>
      <c r="O1" s="35"/>
      <c r="P1" s="35"/>
      <c r="Q1" s="35"/>
      <c r="R1" s="35"/>
      <c r="S1" s="35"/>
      <c r="T1" s="35"/>
      <c r="U1" s="35" t="s">
        <v>19</v>
      </c>
      <c r="V1" s="35"/>
      <c r="W1" s="35"/>
      <c r="X1" s="35"/>
      <c r="Y1" s="35"/>
      <c r="Z1" s="35"/>
      <c r="AA1" s="35"/>
      <c r="AB1" s="35"/>
      <c r="AC1" s="35"/>
      <c r="AD1" s="35"/>
    </row>
    <row r="2" spans="1:30" s="1" customFormat="1" ht="21.95" customHeight="1" x14ac:dyDescent="0.35">
      <c r="A2" s="2"/>
      <c r="B2" s="3"/>
      <c r="C2" s="4"/>
      <c r="D2" s="4"/>
      <c r="E2" s="4"/>
      <c r="F2" s="4"/>
      <c r="H2" s="5"/>
      <c r="J2" s="5" t="s">
        <v>0</v>
      </c>
      <c r="K2" s="34"/>
      <c r="L2" s="33"/>
      <c r="M2" s="32"/>
      <c r="N2" s="32"/>
      <c r="O2" s="32"/>
      <c r="P2" s="32"/>
      <c r="Q2" s="31"/>
      <c r="R2" s="30"/>
      <c r="S2" s="31"/>
      <c r="T2" s="30" t="s">
        <v>0</v>
      </c>
      <c r="U2" s="34"/>
      <c r="V2" s="33"/>
      <c r="W2" s="32"/>
      <c r="X2" s="32"/>
      <c r="Y2" s="32"/>
      <c r="Z2" s="32"/>
      <c r="AA2" s="31"/>
      <c r="AB2" s="30"/>
      <c r="AC2" s="31"/>
      <c r="AD2" s="30" t="s">
        <v>0</v>
      </c>
    </row>
    <row r="3" spans="1:30" s="1" customFormat="1" ht="43.5" customHeight="1" x14ac:dyDescent="0.2">
      <c r="A3" s="17" t="s">
        <v>1</v>
      </c>
      <c r="B3" s="19" t="s">
        <v>13</v>
      </c>
      <c r="C3" s="15" t="s">
        <v>2</v>
      </c>
      <c r="D3" s="15"/>
      <c r="E3" s="15" t="s">
        <v>3</v>
      </c>
      <c r="F3" s="15"/>
      <c r="G3" s="15" t="s">
        <v>4</v>
      </c>
      <c r="H3" s="15"/>
      <c r="I3" s="15" t="s">
        <v>16</v>
      </c>
      <c r="J3" s="15"/>
      <c r="K3" s="29" t="s">
        <v>1</v>
      </c>
      <c r="L3" s="28" t="s">
        <v>13</v>
      </c>
      <c r="M3" s="28" t="s">
        <v>2</v>
      </c>
      <c r="N3" s="28"/>
      <c r="O3" s="28" t="s">
        <v>3</v>
      </c>
      <c r="P3" s="28"/>
      <c r="Q3" s="28" t="s">
        <v>4</v>
      </c>
      <c r="R3" s="28"/>
      <c r="S3" s="28" t="s">
        <v>16</v>
      </c>
      <c r="T3" s="28"/>
      <c r="U3" s="29" t="s">
        <v>1</v>
      </c>
      <c r="V3" s="28" t="s">
        <v>13</v>
      </c>
      <c r="W3" s="28" t="s">
        <v>2</v>
      </c>
      <c r="X3" s="28"/>
      <c r="Y3" s="28" t="s">
        <v>3</v>
      </c>
      <c r="Z3" s="28"/>
      <c r="AA3" s="28" t="s">
        <v>4</v>
      </c>
      <c r="AB3" s="28"/>
      <c r="AC3" s="28" t="s">
        <v>16</v>
      </c>
      <c r="AD3" s="28"/>
    </row>
    <row r="4" spans="1:30" s="1" customFormat="1" ht="43.5" customHeight="1" x14ac:dyDescent="0.2">
      <c r="A4" s="18"/>
      <c r="B4" s="20"/>
      <c r="C4" s="7" t="s">
        <v>14</v>
      </c>
      <c r="D4" s="7" t="s">
        <v>15</v>
      </c>
      <c r="E4" s="7" t="s">
        <v>14</v>
      </c>
      <c r="F4" s="7" t="s">
        <v>15</v>
      </c>
      <c r="G4" s="7" t="s">
        <v>14</v>
      </c>
      <c r="H4" s="7" t="s">
        <v>15</v>
      </c>
      <c r="I4" s="14" t="s">
        <v>14</v>
      </c>
      <c r="J4" s="14" t="s">
        <v>15</v>
      </c>
      <c r="K4" s="29"/>
      <c r="L4" s="28"/>
      <c r="M4" s="27" t="s">
        <v>14</v>
      </c>
      <c r="N4" s="27" t="s">
        <v>15</v>
      </c>
      <c r="O4" s="27" t="s">
        <v>14</v>
      </c>
      <c r="P4" s="27" t="s">
        <v>15</v>
      </c>
      <c r="Q4" s="27" t="s">
        <v>14</v>
      </c>
      <c r="R4" s="27" t="s">
        <v>15</v>
      </c>
      <c r="S4" s="27" t="s">
        <v>14</v>
      </c>
      <c r="T4" s="27" t="s">
        <v>15</v>
      </c>
      <c r="U4" s="29"/>
      <c r="V4" s="28"/>
      <c r="W4" s="27" t="s">
        <v>14</v>
      </c>
      <c r="X4" s="27" t="s">
        <v>15</v>
      </c>
      <c r="Y4" s="27" t="s">
        <v>14</v>
      </c>
      <c r="Z4" s="27" t="s">
        <v>15</v>
      </c>
      <c r="AA4" s="27" t="s">
        <v>14</v>
      </c>
      <c r="AB4" s="27" t="s">
        <v>15</v>
      </c>
      <c r="AC4" s="27" t="s">
        <v>14</v>
      </c>
      <c r="AD4" s="27" t="s">
        <v>15</v>
      </c>
    </row>
    <row r="5" spans="1:30" s="1" customFormat="1" ht="45.75" customHeight="1" x14ac:dyDescent="0.2">
      <c r="A5" s="6" t="s">
        <v>5</v>
      </c>
      <c r="B5" s="8" t="s">
        <v>6</v>
      </c>
      <c r="C5" s="9">
        <v>60097</v>
      </c>
      <c r="D5" s="9">
        <f>SUM(D6:D8)</f>
        <v>99.999999999999986</v>
      </c>
      <c r="E5" s="9">
        <v>79889</v>
      </c>
      <c r="F5" s="9">
        <f>SUM(F6:F8)</f>
        <v>99.999999999999986</v>
      </c>
      <c r="G5" s="9">
        <v>82741</v>
      </c>
      <c r="H5" s="9">
        <f>SUM(H6:H8)</f>
        <v>100</v>
      </c>
      <c r="I5" s="9">
        <v>81925</v>
      </c>
      <c r="J5" s="9">
        <f>SUM(J6:J8)</f>
        <v>100</v>
      </c>
      <c r="K5" s="26" t="s">
        <v>5</v>
      </c>
      <c r="L5" s="25" t="s">
        <v>6</v>
      </c>
      <c r="M5" s="24">
        <v>76865</v>
      </c>
      <c r="N5" s="24">
        <f>SUM(N6:N8)</f>
        <v>100</v>
      </c>
      <c r="O5" s="24">
        <v>84687</v>
      </c>
      <c r="P5" s="24">
        <f>SUM(P6:P8)</f>
        <v>99.999999999999986</v>
      </c>
      <c r="Q5" s="24">
        <v>96243</v>
      </c>
      <c r="R5" s="24">
        <f>SUM(R6:R8)</f>
        <v>100.00000000000001</v>
      </c>
      <c r="S5" s="24">
        <v>97536</v>
      </c>
      <c r="T5" s="24">
        <f>SUM(T6:T8)</f>
        <v>100.00000000000001</v>
      </c>
      <c r="U5" s="26" t="s">
        <v>5</v>
      </c>
      <c r="V5" s="25" t="s">
        <v>6</v>
      </c>
      <c r="W5" s="24">
        <v>172035</v>
      </c>
      <c r="X5" s="24">
        <f>SUM(X6:X8)</f>
        <v>99.999999999999986</v>
      </c>
      <c r="Y5" s="24">
        <v>175361</v>
      </c>
      <c r="Z5" s="24">
        <f>SUM(Z6:Z8)</f>
        <v>100.00000000000001</v>
      </c>
      <c r="AA5" s="24">
        <v>185067</v>
      </c>
      <c r="AB5" s="24">
        <f>SUM(AB6:AB8)</f>
        <v>100</v>
      </c>
      <c r="AC5" s="24">
        <v>213600</v>
      </c>
      <c r="AD5" s="24">
        <f>SUM(AD6:AD8)</f>
        <v>100</v>
      </c>
    </row>
    <row r="6" spans="1:30" s="1" customFormat="1" ht="51.75" customHeight="1" x14ac:dyDescent="0.2">
      <c r="A6" s="11" t="s">
        <v>7</v>
      </c>
      <c r="B6" s="12" t="s">
        <v>8</v>
      </c>
      <c r="C6" s="13">
        <v>12115</v>
      </c>
      <c r="D6" s="13">
        <f>ROUND(C6/$C$5*100,1)-0.1</f>
        <v>20.099999999999998</v>
      </c>
      <c r="E6" s="13">
        <v>17476</v>
      </c>
      <c r="F6" s="13">
        <f>ROUND(E6/$E$5*100,1)</f>
        <v>21.9</v>
      </c>
      <c r="G6" s="13">
        <v>15734</v>
      </c>
      <c r="H6" s="13">
        <f>ROUND(G6/$G$5*100,1)</f>
        <v>19</v>
      </c>
      <c r="I6" s="13">
        <v>17360</v>
      </c>
      <c r="J6" s="13">
        <f>ROUND(I6/$I$5*100,1)</f>
        <v>21.2</v>
      </c>
      <c r="K6" s="23" t="s">
        <v>7</v>
      </c>
      <c r="L6" s="22" t="s">
        <v>8</v>
      </c>
      <c r="M6" s="21">
        <v>8109</v>
      </c>
      <c r="N6" s="21">
        <f>ROUND(M6/$M$5*100,1)+0.1</f>
        <v>10.6</v>
      </c>
      <c r="O6" s="21">
        <v>10244</v>
      </c>
      <c r="P6" s="21">
        <f>ROUND(O6/$O$5*100,1)</f>
        <v>12.1</v>
      </c>
      <c r="Q6" s="21">
        <v>16284</v>
      </c>
      <c r="R6" s="21">
        <f>ROUND(Q6/$Q$5*100,1)</f>
        <v>16.899999999999999</v>
      </c>
      <c r="S6" s="21">
        <v>11414</v>
      </c>
      <c r="T6" s="21">
        <f>ROUND(S6/$S$5*100,1)</f>
        <v>11.7</v>
      </c>
      <c r="U6" s="23" t="s">
        <v>7</v>
      </c>
      <c r="V6" s="22" t="s">
        <v>8</v>
      </c>
      <c r="W6" s="21">
        <v>26792</v>
      </c>
      <c r="X6" s="21">
        <f>ROUND(W6/$W$5*100,1)</f>
        <v>15.6</v>
      </c>
      <c r="Y6" s="21">
        <v>26211</v>
      </c>
      <c r="Z6" s="21">
        <f>ROUND(Y6/$Y$5*100,1)</f>
        <v>14.9</v>
      </c>
      <c r="AA6" s="21">
        <v>31630</v>
      </c>
      <c r="AB6" s="21">
        <f>ROUND(AA6/$AA$5*100,1)</f>
        <v>17.100000000000001</v>
      </c>
      <c r="AC6" s="21">
        <v>56660</v>
      </c>
      <c r="AD6" s="21">
        <f>ROUND(AC6/$AC$5*100,1)</f>
        <v>26.5</v>
      </c>
    </row>
    <row r="7" spans="1:30" s="1" customFormat="1" ht="51.75" customHeight="1" x14ac:dyDescent="0.2">
      <c r="A7" s="11" t="s">
        <v>9</v>
      </c>
      <c r="B7" s="12" t="s">
        <v>10</v>
      </c>
      <c r="C7" s="13">
        <v>47939</v>
      </c>
      <c r="D7" s="13">
        <f t="shared" ref="D7:D8" si="0">ROUND(C7/$C$5*100,1)</f>
        <v>79.8</v>
      </c>
      <c r="E7" s="13">
        <v>62165</v>
      </c>
      <c r="F7" s="13">
        <f t="shared" ref="F7:F8" si="1">ROUND(E7/$E$5*100,1)</f>
        <v>77.8</v>
      </c>
      <c r="G7" s="13">
        <v>66151</v>
      </c>
      <c r="H7" s="13">
        <f>ROUND(G7/$G$5*100,1)+0.1</f>
        <v>80</v>
      </c>
      <c r="I7" s="13">
        <v>63932</v>
      </c>
      <c r="J7" s="13">
        <f>ROUND(I7/$I$5*100,1)</f>
        <v>78</v>
      </c>
      <c r="K7" s="23" t="s">
        <v>9</v>
      </c>
      <c r="L7" s="22" t="s">
        <v>10</v>
      </c>
      <c r="M7" s="21">
        <v>68443</v>
      </c>
      <c r="N7" s="21">
        <f>ROUND(M7/$M$5*100,1)</f>
        <v>89</v>
      </c>
      <c r="O7" s="21">
        <v>73929</v>
      </c>
      <c r="P7" s="21">
        <f>ROUND(O7/$O$5*100,1)</f>
        <v>87.3</v>
      </c>
      <c r="Q7" s="21">
        <v>79771</v>
      </c>
      <c r="R7" s="21">
        <f>ROUND(Q7/$Q$5*100,1)</f>
        <v>82.9</v>
      </c>
      <c r="S7" s="21">
        <v>85769</v>
      </c>
      <c r="T7" s="21">
        <f>ROUND(S7/$S$5*100,1)</f>
        <v>87.9</v>
      </c>
      <c r="U7" s="23" t="s">
        <v>9</v>
      </c>
      <c r="V7" s="22" t="s">
        <v>10</v>
      </c>
      <c r="W7" s="21">
        <v>141557</v>
      </c>
      <c r="X7" s="21">
        <f>ROUND(W7/$W$5*100,1)</f>
        <v>82.3</v>
      </c>
      <c r="Y7" s="21">
        <v>147055</v>
      </c>
      <c r="Z7" s="21">
        <f>ROUND(Y7/$Y$5*100,1)</f>
        <v>83.9</v>
      </c>
      <c r="AA7" s="21">
        <v>151362</v>
      </c>
      <c r="AB7" s="21">
        <f>ROUND(AA7/$AA$5*100,1)</f>
        <v>81.8</v>
      </c>
      <c r="AC7" s="21">
        <v>154323</v>
      </c>
      <c r="AD7" s="21">
        <f>ROUND(AC7/$AC$5*100,1)+0.1</f>
        <v>72.3</v>
      </c>
    </row>
    <row r="8" spans="1:30" s="1" customFormat="1" ht="51.75" customHeight="1" x14ac:dyDescent="0.2">
      <c r="A8" s="11" t="s">
        <v>11</v>
      </c>
      <c r="B8" s="12" t="s">
        <v>12</v>
      </c>
      <c r="C8" s="13">
        <v>43</v>
      </c>
      <c r="D8" s="13">
        <f t="shared" si="0"/>
        <v>0.1</v>
      </c>
      <c r="E8" s="13">
        <v>248</v>
      </c>
      <c r="F8" s="13">
        <f t="shared" si="1"/>
        <v>0.3</v>
      </c>
      <c r="G8" s="13">
        <v>856</v>
      </c>
      <c r="H8" s="13">
        <f t="shared" ref="H8" si="2">ROUND(G8/$G$5*100,1)</f>
        <v>1</v>
      </c>
      <c r="I8" s="13">
        <v>633</v>
      </c>
      <c r="J8" s="13">
        <f>ROUND(I8/$I$5*100,1)</f>
        <v>0.8</v>
      </c>
      <c r="K8" s="23" t="s">
        <v>11</v>
      </c>
      <c r="L8" s="22" t="s">
        <v>12</v>
      </c>
      <c r="M8" s="21">
        <v>313</v>
      </c>
      <c r="N8" s="21">
        <f>ROUND(M8/$M$5*100,1)</f>
        <v>0.4</v>
      </c>
      <c r="O8" s="21">
        <v>514</v>
      </c>
      <c r="P8" s="21">
        <f>ROUND(O8/$O$5*100,1)</f>
        <v>0.6</v>
      </c>
      <c r="Q8" s="21">
        <v>188</v>
      </c>
      <c r="R8" s="21">
        <f>ROUND(Q8/$Q$5*100,1)</f>
        <v>0.2</v>
      </c>
      <c r="S8" s="21">
        <v>353</v>
      </c>
      <c r="T8" s="21">
        <f>ROUND(S8/$S$5*100,1)</f>
        <v>0.4</v>
      </c>
      <c r="U8" s="23" t="s">
        <v>11</v>
      </c>
      <c r="V8" s="22" t="s">
        <v>12</v>
      </c>
      <c r="W8" s="21">
        <v>3686</v>
      </c>
      <c r="X8" s="21">
        <f>ROUND(W8/$W$5*100,1)</f>
        <v>2.1</v>
      </c>
      <c r="Y8" s="21">
        <v>2095</v>
      </c>
      <c r="Z8" s="21">
        <f>ROUND(Y8/$Y$5*100,1)</f>
        <v>1.2</v>
      </c>
      <c r="AA8" s="21">
        <v>2075</v>
      </c>
      <c r="AB8" s="21">
        <f>ROUND(AA8/$AA$5*100,1)</f>
        <v>1.1000000000000001</v>
      </c>
      <c r="AC8" s="21">
        <v>2617</v>
      </c>
      <c r="AD8" s="21">
        <f>ROUND(AC8/$AC$5*100,1)</f>
        <v>1.2</v>
      </c>
    </row>
    <row r="9" spans="1:30" x14ac:dyDescent="0.35">
      <c r="A9" s="35" t="s">
        <v>20</v>
      </c>
      <c r="B9" s="35"/>
      <c r="C9" s="35"/>
      <c r="D9" s="35"/>
      <c r="E9" s="35"/>
      <c r="F9" s="35"/>
      <c r="G9" s="35"/>
      <c r="H9" s="35"/>
      <c r="I9" s="35"/>
      <c r="J9" s="35"/>
      <c r="K9" s="35" t="s">
        <v>21</v>
      </c>
      <c r="L9" s="35"/>
      <c r="M9" s="35"/>
      <c r="N9" s="35"/>
      <c r="O9" s="35"/>
      <c r="P9" s="35"/>
      <c r="Q9" s="35"/>
      <c r="R9" s="35"/>
      <c r="S9" s="35"/>
      <c r="T9" s="35"/>
      <c r="U9" s="35" t="s">
        <v>22</v>
      </c>
      <c r="V9" s="35"/>
      <c r="W9" s="35"/>
      <c r="X9" s="35"/>
      <c r="Y9" s="35"/>
      <c r="Z9" s="35"/>
      <c r="AA9" s="35"/>
      <c r="AB9" s="35"/>
      <c r="AC9" s="35"/>
      <c r="AD9" s="35"/>
    </row>
    <row r="10" spans="1:30" x14ac:dyDescent="0.35">
      <c r="A10" s="34"/>
      <c r="B10" s="33"/>
      <c r="C10" s="32"/>
      <c r="D10" s="32"/>
      <c r="E10" s="32"/>
      <c r="F10" s="32"/>
      <c r="G10" s="31"/>
      <c r="H10" s="30"/>
      <c r="I10" s="31"/>
      <c r="J10" s="30" t="s">
        <v>0</v>
      </c>
      <c r="K10" s="34"/>
      <c r="L10" s="33"/>
      <c r="M10" s="32"/>
      <c r="N10" s="32"/>
      <c r="O10" s="32"/>
      <c r="P10" s="32"/>
      <c r="Q10" s="31"/>
      <c r="R10" s="30"/>
      <c r="S10" s="31"/>
      <c r="T10" s="30" t="s">
        <v>0</v>
      </c>
      <c r="U10" s="34"/>
      <c r="V10" s="33"/>
      <c r="W10" s="32"/>
      <c r="X10" s="32"/>
      <c r="Y10" s="32"/>
      <c r="Z10" s="32"/>
      <c r="AA10" s="31"/>
      <c r="AB10" s="30"/>
      <c r="AC10" s="31"/>
      <c r="AD10" s="30" t="s">
        <v>0</v>
      </c>
    </row>
    <row r="11" spans="1:30" x14ac:dyDescent="0.35">
      <c r="A11" s="39" t="s">
        <v>1</v>
      </c>
      <c r="B11" s="38" t="s">
        <v>13</v>
      </c>
      <c r="C11" s="28" t="s">
        <v>2</v>
      </c>
      <c r="D11" s="28"/>
      <c r="E11" s="28" t="s">
        <v>3</v>
      </c>
      <c r="F11" s="28"/>
      <c r="G11" s="28" t="s">
        <v>4</v>
      </c>
      <c r="H11" s="28"/>
      <c r="I11" s="28" t="s">
        <v>16</v>
      </c>
      <c r="J11" s="28"/>
      <c r="K11" s="39" t="s">
        <v>1</v>
      </c>
      <c r="L11" s="38" t="s">
        <v>13</v>
      </c>
      <c r="M11" s="28" t="s">
        <v>2</v>
      </c>
      <c r="N11" s="28"/>
      <c r="O11" s="28" t="s">
        <v>3</v>
      </c>
      <c r="P11" s="28"/>
      <c r="Q11" s="28" t="s">
        <v>4</v>
      </c>
      <c r="R11" s="28"/>
      <c r="S11" s="28" t="s">
        <v>16</v>
      </c>
      <c r="T11" s="28"/>
      <c r="U11" s="39" t="s">
        <v>1</v>
      </c>
      <c r="V11" s="38" t="s">
        <v>13</v>
      </c>
      <c r="W11" s="28" t="s">
        <v>2</v>
      </c>
      <c r="X11" s="28"/>
      <c r="Y11" s="28" t="s">
        <v>3</v>
      </c>
      <c r="Z11" s="28"/>
      <c r="AA11" s="28" t="s">
        <v>4</v>
      </c>
      <c r="AB11" s="28"/>
      <c r="AC11" s="28" t="s">
        <v>16</v>
      </c>
      <c r="AD11" s="28"/>
    </row>
    <row r="12" spans="1:30" ht="45" x14ac:dyDescent="0.35">
      <c r="A12" s="37"/>
      <c r="B12" s="36"/>
      <c r="C12" s="27" t="s">
        <v>14</v>
      </c>
      <c r="D12" s="27" t="s">
        <v>15</v>
      </c>
      <c r="E12" s="27" t="s">
        <v>14</v>
      </c>
      <c r="F12" s="27" t="s">
        <v>15</v>
      </c>
      <c r="G12" s="27" t="s">
        <v>14</v>
      </c>
      <c r="H12" s="27" t="s">
        <v>15</v>
      </c>
      <c r="I12" s="27" t="s">
        <v>14</v>
      </c>
      <c r="J12" s="27" t="s">
        <v>15</v>
      </c>
      <c r="K12" s="37"/>
      <c r="L12" s="36"/>
      <c r="M12" s="27" t="s">
        <v>14</v>
      </c>
      <c r="N12" s="27" t="s">
        <v>15</v>
      </c>
      <c r="O12" s="27" t="s">
        <v>14</v>
      </c>
      <c r="P12" s="27" t="s">
        <v>15</v>
      </c>
      <c r="Q12" s="27" t="s">
        <v>14</v>
      </c>
      <c r="R12" s="27" t="s">
        <v>15</v>
      </c>
      <c r="S12" s="27" t="s">
        <v>14</v>
      </c>
      <c r="T12" s="27" t="s">
        <v>15</v>
      </c>
      <c r="U12" s="37"/>
      <c r="V12" s="36"/>
      <c r="W12" s="27" t="s">
        <v>14</v>
      </c>
      <c r="X12" s="27" t="s">
        <v>15</v>
      </c>
      <c r="Y12" s="27" t="s">
        <v>14</v>
      </c>
      <c r="Z12" s="27" t="s">
        <v>15</v>
      </c>
      <c r="AA12" s="27" t="s">
        <v>14</v>
      </c>
      <c r="AB12" s="27" t="s">
        <v>15</v>
      </c>
      <c r="AC12" s="27" t="s">
        <v>14</v>
      </c>
      <c r="AD12" s="27" t="s">
        <v>15</v>
      </c>
    </row>
    <row r="13" spans="1:30" x14ac:dyDescent="0.35">
      <c r="A13" s="26" t="s">
        <v>5</v>
      </c>
      <c r="B13" s="25" t="s">
        <v>6</v>
      </c>
      <c r="C13" s="24">
        <v>11382</v>
      </c>
      <c r="D13" s="24">
        <f>SUM(D14:D16)</f>
        <v>100</v>
      </c>
      <c r="E13" s="24">
        <v>9311</v>
      </c>
      <c r="F13" s="24">
        <f>SUM(F14:F16)</f>
        <v>100</v>
      </c>
      <c r="G13" s="24">
        <v>9335</v>
      </c>
      <c r="H13" s="24">
        <f>SUM(H14:H16)</f>
        <v>100</v>
      </c>
      <c r="I13" s="24">
        <v>9424</v>
      </c>
      <c r="J13" s="24">
        <f>SUM(J14:J16)</f>
        <v>100</v>
      </c>
      <c r="K13" s="26" t="s">
        <v>5</v>
      </c>
      <c r="L13" s="25" t="s">
        <v>6</v>
      </c>
      <c r="M13" s="24">
        <v>98353</v>
      </c>
      <c r="N13" s="24">
        <f>SUM(N14:N16)</f>
        <v>163.79999999999998</v>
      </c>
      <c r="O13" s="24">
        <v>101678</v>
      </c>
      <c r="P13" s="24">
        <f>SUM(P14:P16)</f>
        <v>127.30000000000001</v>
      </c>
      <c r="Q13" s="24">
        <v>109334</v>
      </c>
      <c r="R13" s="24">
        <f>SUM(R14:R16)</f>
        <v>132</v>
      </c>
      <c r="S13" s="24">
        <v>113447</v>
      </c>
      <c r="T13" s="24">
        <f>SUM(T14:T16)</f>
        <v>138.39999999999998</v>
      </c>
      <c r="U13" s="26" t="s">
        <v>5</v>
      </c>
      <c r="V13" s="25" t="s">
        <v>6</v>
      </c>
      <c r="W13" s="24">
        <v>56665</v>
      </c>
      <c r="X13" s="24">
        <f>SUM(X14:X16)</f>
        <v>94.3</v>
      </c>
      <c r="Y13" s="24">
        <v>64723</v>
      </c>
      <c r="Z13" s="24">
        <f>SUM(Z14:Z16)</f>
        <v>81.099999999999994</v>
      </c>
      <c r="AA13" s="24">
        <v>70649</v>
      </c>
      <c r="AB13" s="24">
        <f>SUM(AB14:AB16)</f>
        <v>85.3</v>
      </c>
      <c r="AC13" s="24">
        <v>73285</v>
      </c>
      <c r="AD13" s="24">
        <f>SUM(AD14:AD16)</f>
        <v>89.5</v>
      </c>
    </row>
    <row r="14" spans="1:30" ht="46.5" x14ac:dyDescent="0.35">
      <c r="A14" s="23" t="s">
        <v>7</v>
      </c>
      <c r="B14" s="22" t="s">
        <v>8</v>
      </c>
      <c r="C14" s="21">
        <v>587</v>
      </c>
      <c r="D14" s="21">
        <f>ROUND(C14/$C$13*100,1)</f>
        <v>5.2</v>
      </c>
      <c r="E14" s="21">
        <v>282</v>
      </c>
      <c r="F14" s="21">
        <f>ROUND(E14/$E$13*100,1)</f>
        <v>3</v>
      </c>
      <c r="G14" s="21">
        <v>569</v>
      </c>
      <c r="H14" s="21">
        <f>ROUND(G14/$G$13*100,1)</f>
        <v>6.1</v>
      </c>
      <c r="I14" s="21">
        <v>40</v>
      </c>
      <c r="J14" s="21">
        <f>ROUND(I14/$I$13*100,1)</f>
        <v>0.4</v>
      </c>
      <c r="K14" s="23" t="s">
        <v>7</v>
      </c>
      <c r="L14" s="22" t="s">
        <v>8</v>
      </c>
      <c r="M14" s="21">
        <v>6933</v>
      </c>
      <c r="N14" s="21">
        <f>ROUND(M14/$C$5*100,1)+0.1</f>
        <v>11.6</v>
      </c>
      <c r="O14" s="21">
        <v>6987</v>
      </c>
      <c r="P14" s="21">
        <f>ROUND(O14/$E$5*100,1)</f>
        <v>8.6999999999999993</v>
      </c>
      <c r="Q14" s="21">
        <v>12010</v>
      </c>
      <c r="R14" s="21">
        <f>ROUND(Q14/$G$5*100,1)</f>
        <v>14.5</v>
      </c>
      <c r="S14" s="21">
        <v>13472</v>
      </c>
      <c r="T14" s="21">
        <f>ROUND(S14/$I$5*100,1)</f>
        <v>16.399999999999999</v>
      </c>
      <c r="U14" s="23" t="s">
        <v>7</v>
      </c>
      <c r="V14" s="22" t="s">
        <v>8</v>
      </c>
      <c r="W14" s="21">
        <v>9766</v>
      </c>
      <c r="X14" s="21">
        <f>ROUND(W14/$C$5*100,1)</f>
        <v>16.3</v>
      </c>
      <c r="Y14" s="21">
        <v>7743</v>
      </c>
      <c r="Z14" s="21">
        <f>ROUND(Y14/$E$5*100,1)</f>
        <v>9.6999999999999993</v>
      </c>
      <c r="AA14" s="21">
        <v>11292</v>
      </c>
      <c r="AB14" s="21">
        <f>ROUND(AA14/$G$5*100,1)</f>
        <v>13.6</v>
      </c>
      <c r="AC14" s="21">
        <v>14746</v>
      </c>
      <c r="AD14" s="21">
        <f>ROUND(AC14/$I$5*100,1)</f>
        <v>18</v>
      </c>
    </row>
    <row r="15" spans="1:30" ht="46.5" x14ac:dyDescent="0.35">
      <c r="A15" s="23" t="s">
        <v>9</v>
      </c>
      <c r="B15" s="22" t="s">
        <v>10</v>
      </c>
      <c r="C15" s="21">
        <v>10584</v>
      </c>
      <c r="D15" s="21">
        <f>ROUND(C15/$C$13*100,1)</f>
        <v>93</v>
      </c>
      <c r="E15" s="21">
        <v>8827</v>
      </c>
      <c r="F15" s="21">
        <f>ROUND(E15/$E$13*100,1)</f>
        <v>94.8</v>
      </c>
      <c r="G15" s="21">
        <v>8538</v>
      </c>
      <c r="H15" s="21">
        <f>ROUND(G15/$G$13*100,1)</f>
        <v>91.5</v>
      </c>
      <c r="I15" s="21">
        <v>8907</v>
      </c>
      <c r="J15" s="21">
        <f>ROUND(I15/$I$13*100,1)</f>
        <v>94.5</v>
      </c>
      <c r="K15" s="23" t="s">
        <v>9</v>
      </c>
      <c r="L15" s="22" t="s">
        <v>10</v>
      </c>
      <c r="M15" s="21">
        <v>90783</v>
      </c>
      <c r="N15" s="21">
        <f t="shared" ref="N15:N16" si="3">ROUND(M15/$C$5*100,1)</f>
        <v>151.1</v>
      </c>
      <c r="O15" s="21">
        <v>93771</v>
      </c>
      <c r="P15" s="21">
        <f t="shared" ref="P15:P16" si="4">ROUND(O15/$E$5*100,1)</f>
        <v>117.4</v>
      </c>
      <c r="Q15" s="21">
        <v>95847</v>
      </c>
      <c r="R15" s="21">
        <f t="shared" ref="R15" si="5">ROUND(Q15/$G$5*100,1)</f>
        <v>115.8</v>
      </c>
      <c r="S15" s="21">
        <v>97342</v>
      </c>
      <c r="T15" s="21">
        <f t="shared" ref="T15:T16" si="6">ROUND(S15/$I$5*100,1)</f>
        <v>118.8</v>
      </c>
      <c r="U15" s="23" t="s">
        <v>9</v>
      </c>
      <c r="V15" s="22" t="s">
        <v>10</v>
      </c>
      <c r="W15" s="21">
        <v>45733</v>
      </c>
      <c r="X15" s="21">
        <f t="shared" ref="X15:X16" si="7">ROUND(W15/$C$5*100,1)</f>
        <v>76.099999999999994</v>
      </c>
      <c r="Y15" s="21">
        <v>52940</v>
      </c>
      <c r="Z15" s="21">
        <f t="shared" ref="Z15:Z16" si="8">ROUND(Y15/$E$5*100,1)</f>
        <v>66.3</v>
      </c>
      <c r="AA15" s="21">
        <v>58201</v>
      </c>
      <c r="AB15" s="21">
        <f t="shared" ref="AB15:AB16" si="9">ROUND(AA15/$G$5*100,1)</f>
        <v>70.3</v>
      </c>
      <c r="AC15" s="21">
        <v>56512</v>
      </c>
      <c r="AD15" s="21">
        <f t="shared" ref="AD15:AD16" si="10">ROUND(AC15/$I$5*100,1)</f>
        <v>69</v>
      </c>
    </row>
    <row r="16" spans="1:30" ht="46.5" x14ac:dyDescent="0.35">
      <c r="A16" s="23" t="s">
        <v>11</v>
      </c>
      <c r="B16" s="22" t="s">
        <v>12</v>
      </c>
      <c r="C16" s="21">
        <v>211</v>
      </c>
      <c r="D16" s="21">
        <f>ROUND(C16/$C$13*100,1)-0.1</f>
        <v>1.7999999999999998</v>
      </c>
      <c r="E16" s="21">
        <v>202</v>
      </c>
      <c r="F16" s="21">
        <f>ROUND(E16/$E$13*100,1)</f>
        <v>2.2000000000000002</v>
      </c>
      <c r="G16" s="21">
        <v>228</v>
      </c>
      <c r="H16" s="21">
        <f>ROUND(G16/$G$13*100,1)</f>
        <v>2.4</v>
      </c>
      <c r="I16" s="21">
        <v>477</v>
      </c>
      <c r="J16" s="21">
        <f>ROUND(I16/$I$13*100,1)</f>
        <v>5.0999999999999996</v>
      </c>
      <c r="K16" s="23" t="s">
        <v>11</v>
      </c>
      <c r="L16" s="22" t="s">
        <v>12</v>
      </c>
      <c r="M16" s="21">
        <v>637</v>
      </c>
      <c r="N16" s="21">
        <f t="shared" si="3"/>
        <v>1.1000000000000001</v>
      </c>
      <c r="O16" s="21">
        <v>920</v>
      </c>
      <c r="P16" s="21">
        <f t="shared" si="4"/>
        <v>1.2</v>
      </c>
      <c r="Q16" s="21">
        <v>1477</v>
      </c>
      <c r="R16" s="21">
        <f>ROUND(Q16/$G$5*100,1)-0.1</f>
        <v>1.7</v>
      </c>
      <c r="S16" s="21">
        <v>2633</v>
      </c>
      <c r="T16" s="21">
        <f t="shared" si="6"/>
        <v>3.2</v>
      </c>
      <c r="U16" s="23" t="s">
        <v>11</v>
      </c>
      <c r="V16" s="22" t="s">
        <v>12</v>
      </c>
      <c r="W16" s="21">
        <v>1166</v>
      </c>
      <c r="X16" s="21">
        <f t="shared" si="7"/>
        <v>1.9</v>
      </c>
      <c r="Y16" s="21">
        <v>4040</v>
      </c>
      <c r="Z16" s="21">
        <f t="shared" si="8"/>
        <v>5.0999999999999996</v>
      </c>
      <c r="AA16" s="21">
        <v>1156</v>
      </c>
      <c r="AB16" s="21">
        <f t="shared" si="9"/>
        <v>1.4</v>
      </c>
      <c r="AC16" s="21">
        <v>2027</v>
      </c>
      <c r="AD16" s="21">
        <f t="shared" si="10"/>
        <v>2.5</v>
      </c>
    </row>
    <row r="17" spans="1:30" x14ac:dyDescent="0.35">
      <c r="A17" s="35" t="s">
        <v>23</v>
      </c>
      <c r="B17" s="35"/>
      <c r="C17" s="35"/>
      <c r="D17" s="35"/>
      <c r="E17" s="35"/>
      <c r="F17" s="35"/>
      <c r="G17" s="35"/>
      <c r="H17" s="35"/>
      <c r="I17" s="35"/>
      <c r="J17" s="35"/>
      <c r="K17" s="35" t="s">
        <v>24</v>
      </c>
      <c r="L17" s="35"/>
      <c r="M17" s="35"/>
      <c r="N17" s="35"/>
      <c r="O17" s="35"/>
      <c r="P17" s="35"/>
      <c r="Q17" s="35"/>
      <c r="R17" s="35"/>
      <c r="S17" s="35"/>
      <c r="T17" s="35"/>
      <c r="U17" s="35" t="s">
        <v>25</v>
      </c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x14ac:dyDescent="0.35">
      <c r="A18" s="34"/>
      <c r="B18" s="33"/>
      <c r="C18" s="32"/>
      <c r="D18" s="32"/>
      <c r="E18" s="32"/>
      <c r="F18" s="32"/>
      <c r="G18" s="31"/>
      <c r="H18" s="30"/>
      <c r="I18" s="31"/>
      <c r="J18" s="30" t="s">
        <v>0</v>
      </c>
      <c r="K18" s="34"/>
      <c r="L18" s="33"/>
      <c r="M18" s="32"/>
      <c r="N18" s="32"/>
      <c r="O18" s="32"/>
      <c r="P18" s="32"/>
      <c r="Q18" s="31"/>
      <c r="R18" s="30"/>
      <c r="S18" s="31"/>
      <c r="T18" s="30" t="s">
        <v>0</v>
      </c>
      <c r="U18" s="34"/>
      <c r="V18" s="33"/>
      <c r="W18" s="32"/>
      <c r="X18" s="32"/>
      <c r="Y18" s="32"/>
      <c r="Z18" s="32"/>
      <c r="AA18" s="31"/>
      <c r="AB18" s="30"/>
      <c r="AC18" s="31"/>
      <c r="AD18" s="30" t="s">
        <v>0</v>
      </c>
    </row>
    <row r="19" spans="1:30" x14ac:dyDescent="0.35">
      <c r="A19" s="39" t="s">
        <v>1</v>
      </c>
      <c r="B19" s="38" t="s">
        <v>13</v>
      </c>
      <c r="C19" s="28" t="s">
        <v>2</v>
      </c>
      <c r="D19" s="28"/>
      <c r="E19" s="28" t="s">
        <v>3</v>
      </c>
      <c r="F19" s="28"/>
      <c r="G19" s="28" t="s">
        <v>4</v>
      </c>
      <c r="H19" s="28"/>
      <c r="I19" s="28" t="s">
        <v>16</v>
      </c>
      <c r="J19" s="28"/>
      <c r="K19" s="29" t="s">
        <v>1</v>
      </c>
      <c r="L19" s="28" t="s">
        <v>13</v>
      </c>
      <c r="M19" s="28" t="s">
        <v>2</v>
      </c>
      <c r="N19" s="28"/>
      <c r="O19" s="28" t="s">
        <v>3</v>
      </c>
      <c r="P19" s="28"/>
      <c r="Q19" s="28" t="s">
        <v>4</v>
      </c>
      <c r="R19" s="28"/>
      <c r="S19" s="28" t="s">
        <v>16</v>
      </c>
      <c r="T19" s="28"/>
      <c r="U19" s="29" t="s">
        <v>1</v>
      </c>
      <c r="V19" s="28" t="s">
        <v>13</v>
      </c>
      <c r="W19" s="28" t="s">
        <v>2</v>
      </c>
      <c r="X19" s="28"/>
      <c r="Y19" s="28" t="s">
        <v>3</v>
      </c>
      <c r="Z19" s="28"/>
      <c r="AA19" s="28" t="s">
        <v>4</v>
      </c>
      <c r="AB19" s="28"/>
      <c r="AC19" s="28" t="s">
        <v>16</v>
      </c>
      <c r="AD19" s="28"/>
    </row>
    <row r="20" spans="1:30" ht="45" x14ac:dyDescent="0.35">
      <c r="A20" s="37"/>
      <c r="B20" s="36"/>
      <c r="C20" s="27" t="s">
        <v>14</v>
      </c>
      <c r="D20" s="27" t="s">
        <v>15</v>
      </c>
      <c r="E20" s="27" t="s">
        <v>14</v>
      </c>
      <c r="F20" s="27" t="s">
        <v>15</v>
      </c>
      <c r="G20" s="27" t="s">
        <v>14</v>
      </c>
      <c r="H20" s="27" t="s">
        <v>15</v>
      </c>
      <c r="I20" s="27" t="s">
        <v>14</v>
      </c>
      <c r="J20" s="27" t="s">
        <v>15</v>
      </c>
      <c r="K20" s="29"/>
      <c r="L20" s="28"/>
      <c r="M20" s="27" t="s">
        <v>14</v>
      </c>
      <c r="N20" s="27" t="s">
        <v>15</v>
      </c>
      <c r="O20" s="27" t="s">
        <v>14</v>
      </c>
      <c r="P20" s="27" t="s">
        <v>15</v>
      </c>
      <c r="Q20" s="27" t="s">
        <v>14</v>
      </c>
      <c r="R20" s="27" t="s">
        <v>15</v>
      </c>
      <c r="S20" s="27" t="s">
        <v>14</v>
      </c>
      <c r="T20" s="27" t="s">
        <v>15</v>
      </c>
      <c r="U20" s="29"/>
      <c r="V20" s="28"/>
      <c r="W20" s="27" t="s">
        <v>14</v>
      </c>
      <c r="X20" s="27" t="s">
        <v>15</v>
      </c>
      <c r="Y20" s="27" t="s">
        <v>14</v>
      </c>
      <c r="Z20" s="27" t="s">
        <v>15</v>
      </c>
      <c r="AA20" s="27" t="s">
        <v>14</v>
      </c>
      <c r="AB20" s="27" t="s">
        <v>15</v>
      </c>
      <c r="AC20" s="27" t="s">
        <v>14</v>
      </c>
      <c r="AD20" s="27" t="s">
        <v>15</v>
      </c>
    </row>
    <row r="21" spans="1:30" x14ac:dyDescent="0.35">
      <c r="A21" s="26" t="s">
        <v>5</v>
      </c>
      <c r="B21" s="25" t="s">
        <v>6</v>
      </c>
      <c r="C21" s="24">
        <v>1130335</v>
      </c>
      <c r="D21" s="24">
        <f>SUM(D22:D24)</f>
        <v>1880.9</v>
      </c>
      <c r="E21" s="24">
        <v>1132586</v>
      </c>
      <c r="F21" s="24">
        <f>SUM(F22:F24)</f>
        <v>1417.7</v>
      </c>
      <c r="G21" s="24">
        <v>1148456</v>
      </c>
      <c r="H21" s="24">
        <f>SUM(H22:H24)</f>
        <v>1388.0000000000002</v>
      </c>
      <c r="I21" s="24">
        <v>1238188</v>
      </c>
      <c r="J21" s="24">
        <f>SUM(J22:J24)</f>
        <v>1511.4</v>
      </c>
      <c r="K21" s="26" t="s">
        <v>5</v>
      </c>
      <c r="L21" s="25" t="s">
        <v>6</v>
      </c>
      <c r="M21" s="24">
        <v>134869</v>
      </c>
      <c r="N21" s="24">
        <f>SUM(N22:N24)</f>
        <v>224.4</v>
      </c>
      <c r="O21" s="24">
        <v>130040</v>
      </c>
      <c r="P21" s="24">
        <f>SUM(P22:P24)</f>
        <v>162.6</v>
      </c>
      <c r="Q21" s="24">
        <v>130093</v>
      </c>
      <c r="R21" s="24">
        <f>SUM(R22:R24)</f>
        <v>157.20000000000002</v>
      </c>
      <c r="S21" s="24">
        <v>143351</v>
      </c>
      <c r="T21" s="24">
        <f>SUM(T22:T24)</f>
        <v>174.9</v>
      </c>
      <c r="U21" s="26" t="s">
        <v>5</v>
      </c>
      <c r="V21" s="25" t="s">
        <v>6</v>
      </c>
      <c r="W21" s="24">
        <v>493842</v>
      </c>
      <c r="X21" s="24">
        <f>SUM(X22:X24)</f>
        <v>821.69999999999993</v>
      </c>
      <c r="Y21" s="24">
        <v>535744</v>
      </c>
      <c r="Z21" s="24">
        <f>SUM(Z22:Z24)</f>
        <v>670.6</v>
      </c>
      <c r="AA21" s="24">
        <v>529111</v>
      </c>
      <c r="AB21" s="24">
        <f>SUM(AB22:AB24)</f>
        <v>639.5</v>
      </c>
      <c r="AC21" s="24">
        <v>424734</v>
      </c>
      <c r="AD21" s="24">
        <f>SUM(AD22:AD24)</f>
        <v>518.5</v>
      </c>
    </row>
    <row r="22" spans="1:30" ht="46.5" x14ac:dyDescent="0.35">
      <c r="A22" s="23" t="s">
        <v>7</v>
      </c>
      <c r="B22" s="22" t="s">
        <v>8</v>
      </c>
      <c r="C22" s="21">
        <v>605515</v>
      </c>
      <c r="D22" s="21">
        <f>ROUND(C22/$C$5*100,1)</f>
        <v>1007.6</v>
      </c>
      <c r="E22" s="21">
        <v>621622</v>
      </c>
      <c r="F22" s="21">
        <f>ROUND(E22/$E$5*100,1)</f>
        <v>778.1</v>
      </c>
      <c r="G22" s="21">
        <v>669154</v>
      </c>
      <c r="H22" s="21">
        <f>ROUND(G22/$G$5*100,1)</f>
        <v>808.7</v>
      </c>
      <c r="I22" s="21">
        <v>781007</v>
      </c>
      <c r="J22" s="21">
        <f>ROUND(I22/$I$5*100,1)</f>
        <v>953.3</v>
      </c>
      <c r="K22" s="23" t="s">
        <v>7</v>
      </c>
      <c r="L22" s="22" t="s">
        <v>8</v>
      </c>
      <c r="M22" s="21">
        <v>69308</v>
      </c>
      <c r="N22" s="21">
        <f>ROUND(M22/$C$5*100,1)</f>
        <v>115.3</v>
      </c>
      <c r="O22" s="21">
        <v>64581</v>
      </c>
      <c r="P22" s="21">
        <f>ROUND(O22/$E$5*100,1)</f>
        <v>80.8</v>
      </c>
      <c r="Q22" s="21">
        <v>64975</v>
      </c>
      <c r="R22" s="21">
        <f>ROUND(Q22/$G$5*100,1)</f>
        <v>78.5</v>
      </c>
      <c r="S22" s="21">
        <v>73370</v>
      </c>
      <c r="T22" s="21">
        <f>ROUND(S22/$I$5*100,1)</f>
        <v>89.6</v>
      </c>
      <c r="U22" s="23" t="s">
        <v>7</v>
      </c>
      <c r="V22" s="22" t="s">
        <v>8</v>
      </c>
      <c r="W22" s="21">
        <v>197863</v>
      </c>
      <c r="X22" s="21">
        <f>ROUND(W22/$C$5*100,1)</f>
        <v>329.2</v>
      </c>
      <c r="Y22" s="21">
        <v>228639</v>
      </c>
      <c r="Z22" s="21">
        <f>ROUND(Y22/$E$5*100,1)</f>
        <v>286.2</v>
      </c>
      <c r="AA22" s="21">
        <v>224737</v>
      </c>
      <c r="AB22" s="21">
        <f>ROUND(AA22/$G$5*100,1)</f>
        <v>271.60000000000002</v>
      </c>
      <c r="AC22" s="21">
        <v>145043</v>
      </c>
      <c r="AD22" s="21">
        <f>ROUND(AC22/$I$5*100,1)+0.1</f>
        <v>177.1</v>
      </c>
    </row>
    <row r="23" spans="1:30" ht="46.5" x14ac:dyDescent="0.35">
      <c r="A23" s="23" t="s">
        <v>9</v>
      </c>
      <c r="B23" s="22" t="s">
        <v>10</v>
      </c>
      <c r="C23" s="21">
        <v>501678</v>
      </c>
      <c r="D23" s="21">
        <f t="shared" ref="D23:D24" si="11">ROUND(C23/$C$5*100,1)</f>
        <v>834.8</v>
      </c>
      <c r="E23" s="21">
        <v>465606</v>
      </c>
      <c r="F23" s="21">
        <f t="shared" ref="F23:F24" si="12">ROUND(E23/$E$5*100,1)</f>
        <v>582.79999999999995</v>
      </c>
      <c r="G23" s="21">
        <v>409230</v>
      </c>
      <c r="H23" s="21">
        <f t="shared" ref="H23:H24" si="13">ROUND(G23/$G$5*100,1)</f>
        <v>494.6</v>
      </c>
      <c r="I23" s="21">
        <v>410933</v>
      </c>
      <c r="J23" s="21">
        <f t="shared" ref="J23:J24" si="14">ROUND(I23/$I$5*100,1)</f>
        <v>501.6</v>
      </c>
      <c r="K23" s="23" t="s">
        <v>9</v>
      </c>
      <c r="L23" s="22" t="s">
        <v>10</v>
      </c>
      <c r="M23" s="21">
        <v>62222</v>
      </c>
      <c r="N23" s="21">
        <f>ROUND(M23/$C$5*100,1)</f>
        <v>103.5</v>
      </c>
      <c r="O23" s="21">
        <v>62102</v>
      </c>
      <c r="P23" s="21">
        <f>ROUND(O23/$E$5*100,1)-0.1</f>
        <v>77.600000000000009</v>
      </c>
      <c r="Q23" s="21">
        <v>63183</v>
      </c>
      <c r="R23" s="21">
        <f t="shared" ref="R23:R24" si="15">ROUND(Q23/$G$5*100,1)</f>
        <v>76.400000000000006</v>
      </c>
      <c r="S23" s="21">
        <v>67025</v>
      </c>
      <c r="T23" s="21">
        <f>ROUND(S23/$I$5*100,1)-0.1</f>
        <v>81.7</v>
      </c>
      <c r="U23" s="23" t="s">
        <v>9</v>
      </c>
      <c r="V23" s="22" t="s">
        <v>10</v>
      </c>
      <c r="W23" s="21">
        <v>289126</v>
      </c>
      <c r="X23" s="21">
        <f t="shared" ref="X23:X24" si="16">ROUND(W23/$C$5*100,1)</f>
        <v>481.1</v>
      </c>
      <c r="Y23" s="21">
        <v>299750</v>
      </c>
      <c r="Z23" s="21">
        <f t="shared" ref="Z23:Z24" si="17">ROUND(Y23/$E$5*100,1)</f>
        <v>375.2</v>
      </c>
      <c r="AA23" s="21">
        <v>295800</v>
      </c>
      <c r="AB23" s="21">
        <f t="shared" ref="AB23:AB24" si="18">ROUND(AA23/$G$5*100,1)</f>
        <v>357.5</v>
      </c>
      <c r="AC23" s="21">
        <v>268889</v>
      </c>
      <c r="AD23" s="21">
        <f t="shared" ref="AD23:AD24" si="19">ROUND(AC23/$I$5*100,1)</f>
        <v>328.2</v>
      </c>
    </row>
    <row r="24" spans="1:30" ht="46.5" x14ac:dyDescent="0.35">
      <c r="A24" s="23" t="s">
        <v>11</v>
      </c>
      <c r="B24" s="22" t="s">
        <v>12</v>
      </c>
      <c r="C24" s="21">
        <v>23142</v>
      </c>
      <c r="D24" s="21">
        <f t="shared" si="11"/>
        <v>38.5</v>
      </c>
      <c r="E24" s="21">
        <v>45358</v>
      </c>
      <c r="F24" s="21">
        <f t="shared" si="12"/>
        <v>56.8</v>
      </c>
      <c r="G24" s="21">
        <v>70072</v>
      </c>
      <c r="H24" s="21">
        <f t="shared" si="13"/>
        <v>84.7</v>
      </c>
      <c r="I24" s="21">
        <v>46248</v>
      </c>
      <c r="J24" s="21">
        <f t="shared" si="14"/>
        <v>56.5</v>
      </c>
      <c r="K24" s="23" t="s">
        <v>11</v>
      </c>
      <c r="L24" s="22" t="s">
        <v>12</v>
      </c>
      <c r="M24" s="21">
        <v>3339</v>
      </c>
      <c r="N24" s="21">
        <f t="shared" ref="N24" si="20">ROUND(M24/$C$5*100,1)</f>
        <v>5.6</v>
      </c>
      <c r="O24" s="21">
        <v>3357</v>
      </c>
      <c r="P24" s="21">
        <f t="shared" ref="P24" si="21">ROUND(O24/$E$5*100,1)</f>
        <v>4.2</v>
      </c>
      <c r="Q24" s="21">
        <v>1935</v>
      </c>
      <c r="R24" s="21">
        <f t="shared" si="15"/>
        <v>2.2999999999999998</v>
      </c>
      <c r="S24" s="21">
        <v>2956</v>
      </c>
      <c r="T24" s="21">
        <f>ROUND(S24/$I$5*100,1)</f>
        <v>3.6</v>
      </c>
      <c r="U24" s="23" t="s">
        <v>11</v>
      </c>
      <c r="V24" s="22" t="s">
        <v>12</v>
      </c>
      <c r="W24" s="21">
        <v>6853</v>
      </c>
      <c r="X24" s="21">
        <f t="shared" si="16"/>
        <v>11.4</v>
      </c>
      <c r="Y24" s="21">
        <v>7355</v>
      </c>
      <c r="Z24" s="21">
        <f t="shared" si="17"/>
        <v>9.1999999999999993</v>
      </c>
      <c r="AA24" s="21">
        <v>8574</v>
      </c>
      <c r="AB24" s="21">
        <f t="shared" si="18"/>
        <v>10.4</v>
      </c>
      <c r="AC24" s="21">
        <v>10802</v>
      </c>
      <c r="AD24" s="21">
        <f t="shared" si="19"/>
        <v>13.2</v>
      </c>
    </row>
    <row r="25" spans="1:30" x14ac:dyDescent="0.35">
      <c r="A25" s="10" t="s">
        <v>26</v>
      </c>
      <c r="K25" s="35" t="s">
        <v>27</v>
      </c>
      <c r="L25" s="35"/>
      <c r="M25" s="35"/>
      <c r="N25" s="35"/>
      <c r="O25" s="35"/>
      <c r="P25" s="35"/>
      <c r="Q25" s="35"/>
      <c r="R25" s="35"/>
      <c r="S25" s="35"/>
      <c r="T25" s="35"/>
      <c r="U25" s="35" t="s">
        <v>28</v>
      </c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x14ac:dyDescent="0.35">
      <c r="J26" s="10" t="s">
        <v>0</v>
      </c>
      <c r="K26" s="34"/>
      <c r="L26" s="33"/>
      <c r="M26" s="32"/>
      <c r="N26" s="32"/>
      <c r="O26" s="32"/>
      <c r="P26" s="32"/>
      <c r="Q26" s="31"/>
      <c r="R26" s="30"/>
      <c r="S26" s="31"/>
      <c r="T26" s="30" t="s">
        <v>0</v>
      </c>
      <c r="U26" s="34"/>
      <c r="V26" s="33"/>
      <c r="W26" s="32"/>
      <c r="X26" s="32"/>
      <c r="Y26" s="32"/>
      <c r="Z26" s="32"/>
      <c r="AA26" s="31"/>
      <c r="AB26" s="30"/>
      <c r="AC26" s="31"/>
      <c r="AD26" s="30" t="s">
        <v>0</v>
      </c>
    </row>
    <row r="27" spans="1:30" x14ac:dyDescent="0.35">
      <c r="A27" s="10" t="s">
        <v>1</v>
      </c>
      <c r="B27" s="10" t="s">
        <v>13</v>
      </c>
      <c r="C27" s="10" t="s">
        <v>2</v>
      </c>
      <c r="E27" s="10" t="s">
        <v>3</v>
      </c>
      <c r="G27" s="10" t="s">
        <v>4</v>
      </c>
      <c r="I27" s="10" t="s">
        <v>16</v>
      </c>
      <c r="K27" s="39" t="s">
        <v>1</v>
      </c>
      <c r="L27" s="38" t="s">
        <v>13</v>
      </c>
      <c r="M27" s="28" t="s">
        <v>2</v>
      </c>
      <c r="N27" s="28"/>
      <c r="O27" s="28" t="s">
        <v>3</v>
      </c>
      <c r="P27" s="28"/>
      <c r="Q27" s="28" t="s">
        <v>4</v>
      </c>
      <c r="R27" s="28"/>
      <c r="S27" s="28" t="s">
        <v>16</v>
      </c>
      <c r="T27" s="28"/>
      <c r="U27" s="39" t="s">
        <v>1</v>
      </c>
      <c r="V27" s="38" t="s">
        <v>13</v>
      </c>
      <c r="W27" s="28" t="s">
        <v>2</v>
      </c>
      <c r="X27" s="28"/>
      <c r="Y27" s="28" t="s">
        <v>3</v>
      </c>
      <c r="Z27" s="28"/>
      <c r="AA27" s="28" t="s">
        <v>4</v>
      </c>
      <c r="AB27" s="28"/>
      <c r="AC27" s="28" t="s">
        <v>16</v>
      </c>
      <c r="AD27" s="28"/>
    </row>
    <row r="28" spans="1:30" x14ac:dyDescent="0.35">
      <c r="C28" s="10" t="s">
        <v>14</v>
      </c>
      <c r="D28" s="10" t="s">
        <v>15</v>
      </c>
      <c r="E28" s="10" t="s">
        <v>14</v>
      </c>
      <c r="F28" s="10" t="s">
        <v>15</v>
      </c>
      <c r="G28" s="10" t="s">
        <v>14</v>
      </c>
      <c r="H28" s="10" t="s">
        <v>15</v>
      </c>
      <c r="I28" s="10" t="s">
        <v>14</v>
      </c>
      <c r="J28" s="10" t="s">
        <v>15</v>
      </c>
      <c r="K28" s="37"/>
      <c r="L28" s="36"/>
      <c r="M28" s="27" t="s">
        <v>14</v>
      </c>
      <c r="N28" s="27" t="s">
        <v>15</v>
      </c>
      <c r="O28" s="27" t="s">
        <v>14</v>
      </c>
      <c r="P28" s="27" t="s">
        <v>15</v>
      </c>
      <c r="Q28" s="27" t="s">
        <v>14</v>
      </c>
      <c r="R28" s="27" t="s">
        <v>15</v>
      </c>
      <c r="S28" s="27" t="s">
        <v>14</v>
      </c>
      <c r="T28" s="27" t="s">
        <v>15</v>
      </c>
      <c r="U28" s="37"/>
      <c r="V28" s="36"/>
      <c r="W28" s="27" t="s">
        <v>14</v>
      </c>
      <c r="X28" s="27" t="s">
        <v>15</v>
      </c>
      <c r="Y28" s="27" t="s">
        <v>14</v>
      </c>
      <c r="Z28" s="27" t="s">
        <v>15</v>
      </c>
      <c r="AA28" s="27" t="s">
        <v>14</v>
      </c>
      <c r="AB28" s="27" t="s">
        <v>15</v>
      </c>
      <c r="AC28" s="27" t="s">
        <v>14</v>
      </c>
      <c r="AD28" s="27" t="s">
        <v>15</v>
      </c>
    </row>
    <row r="29" spans="1:30" x14ac:dyDescent="0.35">
      <c r="A29" s="10">
        <v>1</v>
      </c>
      <c r="B29" s="10" t="s">
        <v>6</v>
      </c>
      <c r="C29" s="40">
        <v>161930</v>
      </c>
      <c r="D29" s="10">
        <v>100</v>
      </c>
      <c r="E29" s="40">
        <v>188172</v>
      </c>
      <c r="F29" s="10">
        <v>100</v>
      </c>
      <c r="G29" s="40">
        <v>184267</v>
      </c>
      <c r="H29" s="10">
        <v>100</v>
      </c>
      <c r="I29" s="40">
        <v>193280</v>
      </c>
      <c r="J29" s="10">
        <v>100</v>
      </c>
      <c r="K29" s="26" t="s">
        <v>5</v>
      </c>
      <c r="L29" s="25" t="s">
        <v>6</v>
      </c>
      <c r="M29" s="24">
        <v>73589</v>
      </c>
      <c r="N29" s="24">
        <f>SUM(N30:N32)</f>
        <v>122.39999999999999</v>
      </c>
      <c r="O29" s="24">
        <v>84228</v>
      </c>
      <c r="P29" s="24">
        <f>SUM(P30:P32)</f>
        <v>105.6</v>
      </c>
      <c r="Q29" s="24">
        <v>85073</v>
      </c>
      <c r="R29" s="24">
        <f>SUM(R30:R32)</f>
        <v>102.8</v>
      </c>
      <c r="S29" s="24">
        <v>83566</v>
      </c>
      <c r="T29" s="24">
        <f>SUM(T30:T32)</f>
        <v>101.9</v>
      </c>
      <c r="U29" s="26" t="s">
        <v>5</v>
      </c>
      <c r="V29" s="25" t="s">
        <v>6</v>
      </c>
      <c r="W29" s="24">
        <v>59758</v>
      </c>
      <c r="X29" s="24">
        <f>SUM(X30:X32)</f>
        <v>99.499999999999986</v>
      </c>
      <c r="Y29" s="24">
        <v>67733</v>
      </c>
      <c r="Z29" s="24">
        <f>SUM(Z30:Z32)</f>
        <v>84.8</v>
      </c>
      <c r="AA29" s="24">
        <v>79141</v>
      </c>
      <c r="AB29" s="24">
        <f>SUM(AB30:AB32)</f>
        <v>95.7</v>
      </c>
      <c r="AC29" s="24">
        <v>79280</v>
      </c>
      <c r="AD29" s="24">
        <f>SUM(AD30:AD32)</f>
        <v>96.8</v>
      </c>
    </row>
    <row r="30" spans="1:30" ht="46.5" x14ac:dyDescent="0.35">
      <c r="A30" s="41">
        <v>44562</v>
      </c>
      <c r="B30" s="10" t="s">
        <v>8</v>
      </c>
      <c r="C30" s="40">
        <v>66261</v>
      </c>
      <c r="D30" s="10">
        <v>40.9</v>
      </c>
      <c r="E30" s="40">
        <v>75755</v>
      </c>
      <c r="F30" s="10">
        <v>40.299999999999997</v>
      </c>
      <c r="G30" s="40">
        <v>78005</v>
      </c>
      <c r="H30" s="10">
        <v>42.3</v>
      </c>
      <c r="I30" s="40">
        <v>76309</v>
      </c>
      <c r="J30" s="10">
        <v>39.5</v>
      </c>
      <c r="K30" s="23" t="s">
        <v>7</v>
      </c>
      <c r="L30" s="22" t="s">
        <v>8</v>
      </c>
      <c r="M30" s="21">
        <v>5459</v>
      </c>
      <c r="N30" s="21">
        <f>ROUND(M30/$C$5*100,1)</f>
        <v>9.1</v>
      </c>
      <c r="O30" s="21">
        <v>5663</v>
      </c>
      <c r="P30" s="21">
        <f>ROUND(O30/$E$5*100,1)</f>
        <v>7.1</v>
      </c>
      <c r="Q30" s="21">
        <v>5434</v>
      </c>
      <c r="R30" s="21">
        <f>ROUND(Q30/$G$5*100,1)</f>
        <v>6.6</v>
      </c>
      <c r="S30" s="21">
        <v>3303</v>
      </c>
      <c r="T30" s="21">
        <f>ROUND(S30/$I$5*100,1)-0.1</f>
        <v>3.9</v>
      </c>
      <c r="U30" s="23" t="s">
        <v>7</v>
      </c>
      <c r="V30" s="22" t="s">
        <v>8</v>
      </c>
      <c r="W30" s="21">
        <v>3360</v>
      </c>
      <c r="X30" s="21">
        <f>ROUND(W30/$C$5*100,1)</f>
        <v>5.6</v>
      </c>
      <c r="Y30" s="21">
        <v>4754</v>
      </c>
      <c r="Z30" s="21">
        <f>ROUND(Y30/$E$5*100,1)</f>
        <v>6</v>
      </c>
      <c r="AA30" s="21">
        <v>3143</v>
      </c>
      <c r="AB30" s="21">
        <f>ROUND(AA30/$G$5*100,1)</f>
        <v>3.8</v>
      </c>
      <c r="AC30" s="21">
        <v>4726</v>
      </c>
      <c r="AD30" s="21">
        <f>ROUND(AC30/$I$5*100,1)</f>
        <v>5.8</v>
      </c>
    </row>
    <row r="31" spans="1:30" ht="46.5" x14ac:dyDescent="0.35">
      <c r="A31" s="41">
        <v>44593</v>
      </c>
      <c r="B31" s="10" t="s">
        <v>10</v>
      </c>
      <c r="C31" s="40">
        <v>87271</v>
      </c>
      <c r="D31" s="10">
        <v>53.9</v>
      </c>
      <c r="E31" s="40">
        <v>100908</v>
      </c>
      <c r="F31" s="10">
        <v>53.6</v>
      </c>
      <c r="G31" s="40">
        <v>100910</v>
      </c>
      <c r="H31" s="10">
        <v>54.8</v>
      </c>
      <c r="I31" s="40">
        <v>107032</v>
      </c>
      <c r="J31" s="10">
        <v>55.4</v>
      </c>
      <c r="K31" s="23" t="s">
        <v>9</v>
      </c>
      <c r="L31" s="22" t="s">
        <v>10</v>
      </c>
      <c r="M31" s="21">
        <v>67817</v>
      </c>
      <c r="N31" s="21">
        <f t="shared" ref="N31:N32" si="22">ROUND(M31/$C$5*100,1)</f>
        <v>112.8</v>
      </c>
      <c r="O31" s="21">
        <v>78188</v>
      </c>
      <c r="P31" s="21">
        <f t="shared" ref="P31" si="23">ROUND(O31/$E$5*100,1)</f>
        <v>97.9</v>
      </c>
      <c r="Q31" s="21">
        <v>79446</v>
      </c>
      <c r="R31" s="21">
        <f t="shared" ref="R31:R32" si="24">ROUND(Q31/$G$5*100,1)</f>
        <v>96</v>
      </c>
      <c r="S31" s="21">
        <v>80136</v>
      </c>
      <c r="T31" s="21">
        <f t="shared" ref="T31" si="25">ROUND(S31/$I$5*100,1)</f>
        <v>97.8</v>
      </c>
      <c r="U31" s="23" t="s">
        <v>9</v>
      </c>
      <c r="V31" s="22" t="s">
        <v>10</v>
      </c>
      <c r="W31" s="21">
        <v>56231</v>
      </c>
      <c r="X31" s="21">
        <f>ROUND(W31/$C$5*100,1)</f>
        <v>93.6</v>
      </c>
      <c r="Y31" s="21">
        <v>62800</v>
      </c>
      <c r="Z31" s="21">
        <f t="shared" ref="Z31:Z32" si="26">ROUND(Y31/$E$5*100,1)</f>
        <v>78.599999999999994</v>
      </c>
      <c r="AA31" s="21">
        <v>75684</v>
      </c>
      <c r="AB31" s="21">
        <f>ROUND(AA31/$G$5*100,1)</f>
        <v>91.5</v>
      </c>
      <c r="AC31" s="21">
        <v>74474</v>
      </c>
      <c r="AD31" s="21">
        <f t="shared" ref="AD31:AD32" si="27">ROUND(AC31/$I$5*100,1)</f>
        <v>90.9</v>
      </c>
    </row>
    <row r="32" spans="1:30" ht="46.5" x14ac:dyDescent="0.35">
      <c r="A32" s="41">
        <v>44621</v>
      </c>
      <c r="B32" s="10" t="s">
        <v>12</v>
      </c>
      <c r="C32" s="40">
        <v>8398</v>
      </c>
      <c r="D32" s="10">
        <v>5.2</v>
      </c>
      <c r="E32" s="40">
        <v>11509</v>
      </c>
      <c r="F32" s="10">
        <v>6.1</v>
      </c>
      <c r="G32" s="40">
        <v>5352</v>
      </c>
      <c r="H32" s="10">
        <v>2.9</v>
      </c>
      <c r="I32" s="40">
        <v>9939</v>
      </c>
      <c r="J32" s="10">
        <v>5.0999999999999996</v>
      </c>
      <c r="K32" s="23" t="s">
        <v>11</v>
      </c>
      <c r="L32" s="22" t="s">
        <v>12</v>
      </c>
      <c r="M32" s="21">
        <v>313</v>
      </c>
      <c r="N32" s="21">
        <f t="shared" si="22"/>
        <v>0.5</v>
      </c>
      <c r="O32" s="21">
        <v>377</v>
      </c>
      <c r="P32" s="21">
        <f>ROUND(O32/$E$5*100,1)+0.1</f>
        <v>0.6</v>
      </c>
      <c r="Q32" s="21">
        <v>193</v>
      </c>
      <c r="R32" s="21">
        <f t="shared" si="24"/>
        <v>0.2</v>
      </c>
      <c r="S32" s="21">
        <v>127</v>
      </c>
      <c r="T32" s="21">
        <f>ROUND(S32/$I$5*100,1)</f>
        <v>0.2</v>
      </c>
      <c r="U32" s="23" t="s">
        <v>11</v>
      </c>
      <c r="V32" s="22" t="s">
        <v>12</v>
      </c>
      <c r="W32" s="21">
        <v>167</v>
      </c>
      <c r="X32" s="21">
        <f>ROUND(W32/$C$5*100,1)</f>
        <v>0.3</v>
      </c>
      <c r="Y32" s="21">
        <v>179</v>
      </c>
      <c r="Z32" s="21">
        <f t="shared" si="26"/>
        <v>0.2</v>
      </c>
      <c r="AA32" s="21">
        <v>314</v>
      </c>
      <c r="AB32" s="21">
        <f>ROUND(AA32/$G$5*100,1)</f>
        <v>0.4</v>
      </c>
      <c r="AC32" s="21">
        <v>80</v>
      </c>
      <c r="AD32" s="21">
        <f t="shared" si="27"/>
        <v>0.1</v>
      </c>
    </row>
  </sheetData>
  <mergeCells count="77">
    <mergeCell ref="U25:AD25"/>
    <mergeCell ref="U27:U28"/>
    <mergeCell ref="V27:V28"/>
    <mergeCell ref="W27:X27"/>
    <mergeCell ref="Y27:Z27"/>
    <mergeCell ref="AA27:AB27"/>
    <mergeCell ref="AC27:AD27"/>
    <mergeCell ref="K25:T25"/>
    <mergeCell ref="K27:K28"/>
    <mergeCell ref="L27:L28"/>
    <mergeCell ref="M27:N27"/>
    <mergeCell ref="O27:P27"/>
    <mergeCell ref="Q27:R27"/>
    <mergeCell ref="S27:T27"/>
    <mergeCell ref="U17:AD17"/>
    <mergeCell ref="U19:U20"/>
    <mergeCell ref="V19:V20"/>
    <mergeCell ref="W19:X19"/>
    <mergeCell ref="Y19:Z19"/>
    <mergeCell ref="AA19:AB19"/>
    <mergeCell ref="AC19:AD19"/>
    <mergeCell ref="K17:T17"/>
    <mergeCell ref="K19:K20"/>
    <mergeCell ref="L19:L20"/>
    <mergeCell ref="M19:N19"/>
    <mergeCell ref="O19:P19"/>
    <mergeCell ref="Q19:R19"/>
    <mergeCell ref="S19:T19"/>
    <mergeCell ref="A17:J17"/>
    <mergeCell ref="A19:A20"/>
    <mergeCell ref="B19:B20"/>
    <mergeCell ref="C19:D19"/>
    <mergeCell ref="E19:F19"/>
    <mergeCell ref="G19:H19"/>
    <mergeCell ref="I19:J19"/>
    <mergeCell ref="Q11:R11"/>
    <mergeCell ref="S11:T11"/>
    <mergeCell ref="U9:AD9"/>
    <mergeCell ref="U11:U12"/>
    <mergeCell ref="V11:V12"/>
    <mergeCell ref="W11:X11"/>
    <mergeCell ref="Y11:Z11"/>
    <mergeCell ref="AA11:AB11"/>
    <mergeCell ref="AC11:AD11"/>
    <mergeCell ref="E11:F11"/>
    <mergeCell ref="G11:H11"/>
    <mergeCell ref="I11:J11"/>
    <mergeCell ref="A9:J9"/>
    <mergeCell ref="A11:A12"/>
    <mergeCell ref="B11:B12"/>
    <mergeCell ref="C11:D11"/>
    <mergeCell ref="K9:T9"/>
    <mergeCell ref="K11:K12"/>
    <mergeCell ref="L11:L12"/>
    <mergeCell ref="M11:N11"/>
    <mergeCell ref="O11:P11"/>
    <mergeCell ref="AC3:AD3"/>
    <mergeCell ref="U1:AD1"/>
    <mergeCell ref="U3:U4"/>
    <mergeCell ref="V3:V4"/>
    <mergeCell ref="W3:X3"/>
    <mergeCell ref="Y3:Z3"/>
    <mergeCell ref="AA3:AB3"/>
    <mergeCell ref="S3:T3"/>
    <mergeCell ref="K1:T1"/>
    <mergeCell ref="K3:K4"/>
    <mergeCell ref="L3:L4"/>
    <mergeCell ref="M3:N3"/>
    <mergeCell ref="O3:P3"/>
    <mergeCell ref="Q3:R3"/>
    <mergeCell ref="I3:J3"/>
    <mergeCell ref="A1:J1"/>
    <mergeCell ref="A3:A4"/>
    <mergeCell ref="B3:B4"/>
    <mergeCell ref="C3:D3"/>
    <mergeCell ref="E3:F3"/>
    <mergeCell ref="G3:H3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anor</vt:lpstr>
      <vt:lpstr>anor!Область_печати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jurody</cp:lastModifiedBy>
  <cp:lastPrinted>2022-05-23T10:30:07Z</cp:lastPrinted>
  <dcterms:created xsi:type="dcterms:W3CDTF">2022-05-23T10:26:47Z</dcterms:created>
  <dcterms:modified xsi:type="dcterms:W3CDTF">2022-06-28T09:10:16Z</dcterms:modified>
</cp:coreProperties>
</file>