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uzum" sheetId="1" r:id="rId1"/>
  </sheets>
  <externalReferences>
    <externalReference r:id="rId4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'uzum'!$B:$B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<sst xmlns="http://schemas.openxmlformats.org/spreadsheetml/2006/main" count="27" uniqueCount="27">
  <si>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O'zbekiston Respublikasida 2017-2021 yillarda ishlab chiqarilgan uzum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</si>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</sst>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/>
      <protection/>
    </xf>
    <xf numFmtId="0" fontId="4" fillId="0" borderId="2" xfId="20" applyFont="1" applyBorder="1" applyAlignment="1">
      <alignment wrapText="1"/>
      <protection/>
    </xf>
    <xf numFmtId="3" fontId="4" fillId="0" borderId="2" xfId="20" applyNumberFormat="1" applyFont="1" applyBorder="1">
      <alignment/>
      <protection/>
    </xf>
    <xf numFmtId="164" fontId="4" fillId="0" borderId="2" xfId="20" applyNumberFormat="1" applyFont="1" applyBorder="1">
      <alignment/>
      <protection/>
    </xf>
    <xf numFmtId="165" fontId="4" fillId="0" borderId="2" xfId="20" applyNumberFormat="1" applyFont="1" applyBorder="1">
      <alignment/>
      <protection/>
    </xf>
    <xf numFmtId="0" fontId="3" fillId="0" borderId="2" xfId="20" applyFont="1" applyBorder="1" applyAlignment="1">
      <alignment horizontal="left" wrapText="1" indent="1"/>
      <protection/>
    </xf>
    <xf numFmtId="3" fontId="3" fillId="0" borderId="2" xfId="20" applyNumberFormat="1" applyFont="1" applyBorder="1">
      <alignment/>
      <protection/>
    </xf>
    <xf numFmtId="164" fontId="3" fillId="0" borderId="2" xfId="20" applyNumberFormat="1" applyFont="1" applyBorder="1">
      <alignment/>
      <protection/>
    </xf>
    <xf numFmtId="165" fontId="3" fillId="0" borderId="2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0" fontId="5" fillId="0" borderId="2" xfId="20" applyFont="1" applyBorder="1" applyAlignment="1">
      <alignment horizontal="left" indent="3"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2;&#1081;&#1090;&#1075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hqonchilik mahsuloti"/>
      <sheetName val="chorvachilik mahsuloti"/>
      <sheetName val="русча учун"/>
      <sheetName val="kartoshka"/>
      <sheetName val="don"/>
      <sheetName val="sabzavo"/>
      <sheetName val="poliz"/>
      <sheetName val="meva"/>
      <sheetName val="uzum"/>
      <sheetName val="sabzavot kategori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3" customWidth="1"/>
    <col min="2" max="2" width="17.7109375" style="2" customWidth="1"/>
    <col min="3" max="3" width="12.28125" style="2" customWidth="1"/>
    <col min="4" max="4" width="8.00390625" style="2" customWidth="1"/>
    <col min="5" max="5" width="12.28125" style="2" customWidth="1"/>
    <col min="6" max="6" width="8.00390625" style="2" customWidth="1"/>
    <col min="7" max="7" width="12.28125" style="2" customWidth="1"/>
    <col min="8" max="8" width="8.00390625" style="2" customWidth="1"/>
    <col min="9" max="9" width="12.28125" style="2" customWidth="1"/>
    <col min="10" max="10" width="8.00390625" style="2" customWidth="1"/>
    <col min="11" max="11" width="12.28125" style="2" customWidth="1"/>
    <col min="12" max="12" width="8.00390625" style="2" customWidth="1"/>
    <col min="13" max="13" width="9.57421875" style="2" customWidth="1"/>
    <col min="14" max="16384" width="9.1406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9:11" ht="15" customHeight="1">
      <c r="I2" s="4"/>
      <c r="J2" s="4"/>
      <c r="K2" s="4"/>
    </row>
    <row r="3" spans="1:13" ht="29.25" customHeight="1">
      <c r="A3" s="5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3" ht="41.25" customHeight="1">
      <c r="A4" s="8"/>
      <c r="B4" s="8"/>
      <c r="C4" s="9" t="s">
        <v>9</v>
      </c>
      <c r="D4" s="9" t="s">
        <v>10</v>
      </c>
      <c r="E4" s="9" t="str">
        <f>+C4</f>
        <v>miqdori, tonna</v>
      </c>
      <c r="F4" s="9" t="str">
        <f aca="true" t="shared" si="0" ref="F4:L4">+D4</f>
        <v>ulushi, foiz</v>
      </c>
      <c r="G4" s="9" t="str">
        <f t="shared" si="0"/>
        <v>miqdori, tonna</v>
      </c>
      <c r="H4" s="9" t="str">
        <f t="shared" si="0"/>
        <v>ulushi, foiz</v>
      </c>
      <c r="I4" s="9" t="str">
        <f t="shared" si="0"/>
        <v>miqdori, tonna</v>
      </c>
      <c r="J4" s="9" t="str">
        <f t="shared" si="0"/>
        <v>ulushi, foiz</v>
      </c>
      <c r="K4" s="9" t="str">
        <f t="shared" si="0"/>
        <v>miqdori, tonna</v>
      </c>
      <c r="L4" s="9" t="str">
        <f t="shared" si="0"/>
        <v>ulushi, foiz</v>
      </c>
      <c r="M4" s="7"/>
    </row>
    <row r="5" spans="1:13" ht="34.5" customHeight="1">
      <c r="A5" s="10"/>
      <c r="B5" s="11" t="s">
        <v>11</v>
      </c>
      <c r="C5" s="12">
        <f aca="true" t="shared" si="1" ref="C5:L5">SUM(C6:C19)</f>
        <v>1625511</v>
      </c>
      <c r="D5" s="13">
        <f t="shared" si="1"/>
        <v>100.00000000000001</v>
      </c>
      <c r="E5" s="12">
        <f t="shared" si="1"/>
        <v>1589784</v>
      </c>
      <c r="F5" s="13">
        <f t="shared" si="1"/>
        <v>100</v>
      </c>
      <c r="G5" s="12">
        <f t="shared" si="1"/>
        <v>1603308</v>
      </c>
      <c r="H5" s="13">
        <f t="shared" si="1"/>
        <v>100.00000000000003</v>
      </c>
      <c r="I5" s="12">
        <f t="shared" si="1"/>
        <v>1606945</v>
      </c>
      <c r="J5" s="13">
        <f t="shared" si="1"/>
        <v>100</v>
      </c>
      <c r="K5" s="12">
        <f t="shared" si="1"/>
        <v>1695146</v>
      </c>
      <c r="L5" s="13">
        <f t="shared" si="1"/>
        <v>100</v>
      </c>
      <c r="M5" s="14">
        <f>+K5/C5*100</f>
        <v>104.28388365258678</v>
      </c>
    </row>
    <row r="6" spans="1:15" ht="34.5" customHeight="1">
      <c r="A6" s="10">
        <v>1</v>
      </c>
      <c r="B6" s="15" t="s">
        <v>12</v>
      </c>
      <c r="C6" s="16">
        <v>6930</v>
      </c>
      <c r="D6" s="17">
        <f>ROUND(C6/$C$5*100,1)</f>
        <v>0.4</v>
      </c>
      <c r="E6" s="16">
        <v>7533</v>
      </c>
      <c r="F6" s="17">
        <f>ROUND(E6/$E$5*100,1)</f>
        <v>0.5</v>
      </c>
      <c r="G6" s="16">
        <v>10166</v>
      </c>
      <c r="H6" s="17">
        <f>ROUND(G6/$G$5*100,1)</f>
        <v>0.6</v>
      </c>
      <c r="I6" s="16">
        <v>10413</v>
      </c>
      <c r="J6" s="17">
        <f>ROUND(I6/$I$5*100,1)</f>
        <v>0.6</v>
      </c>
      <c r="K6" s="16">
        <v>11061</v>
      </c>
      <c r="L6" s="17">
        <f>ROUND(K6/$K$5*100,1)</f>
        <v>0.7</v>
      </c>
      <c r="M6" s="18">
        <f>+K6/C6*100</f>
        <v>159.6103896103896</v>
      </c>
      <c r="N6" s="19"/>
      <c r="O6" s="19"/>
    </row>
    <row r="7" spans="1:15" ht="16.5" customHeight="1">
      <c r="A7" s="10"/>
      <c r="B7" s="20" t="s">
        <v>13</v>
      </c>
      <c r="C7" s="16"/>
      <c r="D7" s="16"/>
      <c r="E7" s="16"/>
      <c r="F7" s="16"/>
      <c r="G7" s="16"/>
      <c r="H7" s="17"/>
      <c r="I7" s="16"/>
      <c r="J7" s="17"/>
      <c r="K7" s="16"/>
      <c r="L7" s="17"/>
      <c r="M7" s="21"/>
      <c r="N7" s="19"/>
      <c r="O7" s="19"/>
    </row>
    <row r="8" spans="1:15" ht="24.95" customHeight="1">
      <c r="A8" s="10">
        <v>2</v>
      </c>
      <c r="B8" s="22" t="s">
        <v>14</v>
      </c>
      <c r="C8" s="16">
        <v>78849</v>
      </c>
      <c r="D8" s="17">
        <f>ROUND(C8/$C$5*100,1)</f>
        <v>4.9</v>
      </c>
      <c r="E8" s="16">
        <v>71247</v>
      </c>
      <c r="F8" s="17">
        <f aca="true" t="shared" si="2" ref="F8:F19">ROUND(E8/$E$5*100,1)</f>
        <v>4.5</v>
      </c>
      <c r="G8" s="16">
        <v>77630</v>
      </c>
      <c r="H8" s="17">
        <f aca="true" t="shared" si="3" ref="H8:H19">ROUND(G8/$G$5*100,1)</f>
        <v>4.8</v>
      </c>
      <c r="I8" s="16">
        <v>76817</v>
      </c>
      <c r="J8" s="17">
        <f aca="true" t="shared" si="4" ref="J8:J19">ROUND(I8/$I$5*100,1)</f>
        <v>4.8</v>
      </c>
      <c r="K8" s="16">
        <v>80896</v>
      </c>
      <c r="L8" s="17">
        <f>ROUND(K8/$K$5*100,1)</f>
        <v>4.8</v>
      </c>
      <c r="M8" s="18">
        <f aca="true" t="shared" si="5" ref="M8:M19">+K8/C8*100</f>
        <v>102.59610140902231</v>
      </c>
      <c r="N8" s="19"/>
      <c r="O8" s="19"/>
    </row>
    <row r="9" spans="1:15" ht="24.95" customHeight="1">
      <c r="A9" s="10">
        <v>3</v>
      </c>
      <c r="B9" s="22" t="s">
        <v>15</v>
      </c>
      <c r="C9" s="16">
        <v>188991</v>
      </c>
      <c r="D9" s="17">
        <f aca="true" t="shared" si="6" ref="D9:D19">ROUND(C9/$C$5*100,1)</f>
        <v>11.6</v>
      </c>
      <c r="E9" s="16">
        <v>188052</v>
      </c>
      <c r="F9" s="17">
        <f t="shared" si="2"/>
        <v>11.8</v>
      </c>
      <c r="G9" s="16">
        <v>199397</v>
      </c>
      <c r="H9" s="17">
        <f>ROUND(G9/$G$5*100,1)</f>
        <v>12.4</v>
      </c>
      <c r="I9" s="16">
        <v>205073</v>
      </c>
      <c r="J9" s="17">
        <f>ROUND(I9/$I$5*100,1)</f>
        <v>12.8</v>
      </c>
      <c r="K9" s="16">
        <v>205469</v>
      </c>
      <c r="L9" s="17">
        <f>ROUND(K9/$K$5*100,1)</f>
        <v>12.1</v>
      </c>
      <c r="M9" s="18">
        <f t="shared" si="5"/>
        <v>108.71893370583786</v>
      </c>
      <c r="N9" s="19"/>
      <c r="O9" s="19"/>
    </row>
    <row r="10" spans="1:15" ht="24.95" customHeight="1">
      <c r="A10" s="10">
        <v>4</v>
      </c>
      <c r="B10" s="22" t="s">
        <v>16</v>
      </c>
      <c r="C10" s="16">
        <v>29393</v>
      </c>
      <c r="D10" s="17">
        <f t="shared" si="6"/>
        <v>1.8</v>
      </c>
      <c r="E10" s="16">
        <v>24663</v>
      </c>
      <c r="F10" s="17">
        <f>ROUND(E10/$E$5*100,1)-0.1</f>
        <v>1.5</v>
      </c>
      <c r="G10" s="16">
        <v>28838</v>
      </c>
      <c r="H10" s="17">
        <f t="shared" si="3"/>
        <v>1.8</v>
      </c>
      <c r="I10" s="16">
        <v>28582</v>
      </c>
      <c r="J10" s="17">
        <f t="shared" si="4"/>
        <v>1.8</v>
      </c>
      <c r="K10" s="16">
        <v>29757</v>
      </c>
      <c r="L10" s="17">
        <f aca="true" t="shared" si="7" ref="L10:L19">ROUND(K10/$K$5*100,1)</f>
        <v>1.8</v>
      </c>
      <c r="M10" s="18">
        <f t="shared" si="5"/>
        <v>101.23839009287924</v>
      </c>
      <c r="N10" s="19"/>
      <c r="O10" s="19"/>
    </row>
    <row r="11" spans="1:15" ht="24.95" customHeight="1">
      <c r="A11" s="10">
        <v>5</v>
      </c>
      <c r="B11" s="22" t="s">
        <v>17</v>
      </c>
      <c r="C11" s="16">
        <v>97672</v>
      </c>
      <c r="D11" s="17">
        <f t="shared" si="6"/>
        <v>6</v>
      </c>
      <c r="E11" s="16">
        <v>96944</v>
      </c>
      <c r="F11" s="17">
        <f>ROUND(E11/$E$5*100,1)</f>
        <v>6.1</v>
      </c>
      <c r="G11" s="16">
        <v>97031</v>
      </c>
      <c r="H11" s="17">
        <f t="shared" si="3"/>
        <v>6.1</v>
      </c>
      <c r="I11" s="16">
        <v>91248</v>
      </c>
      <c r="J11" s="17">
        <f t="shared" si="4"/>
        <v>5.7</v>
      </c>
      <c r="K11" s="16">
        <v>100579</v>
      </c>
      <c r="L11" s="17">
        <f>ROUND(K11/$K$5*100,1)</f>
        <v>5.9</v>
      </c>
      <c r="M11" s="18">
        <f t="shared" si="5"/>
        <v>102.9762879842739</v>
      </c>
      <c r="N11" s="19"/>
      <c r="O11" s="19"/>
    </row>
    <row r="12" spans="1:15" ht="24.95" customHeight="1">
      <c r="A12" s="10">
        <v>6</v>
      </c>
      <c r="B12" s="22" t="s">
        <v>18</v>
      </c>
      <c r="C12" s="16">
        <v>73117</v>
      </c>
      <c r="D12" s="17">
        <f t="shared" si="6"/>
        <v>4.5</v>
      </c>
      <c r="E12" s="16">
        <v>77401</v>
      </c>
      <c r="F12" s="17">
        <f t="shared" si="2"/>
        <v>4.9</v>
      </c>
      <c r="G12" s="16">
        <v>77724</v>
      </c>
      <c r="H12" s="17">
        <f>ROUND(G12/$G$5*100,1)+0.1</f>
        <v>4.8999999999999995</v>
      </c>
      <c r="I12" s="16">
        <v>82420</v>
      </c>
      <c r="J12" s="17">
        <f t="shared" si="4"/>
        <v>5.1</v>
      </c>
      <c r="K12" s="16">
        <v>85178</v>
      </c>
      <c r="L12" s="17">
        <f>ROUND(K12/$K$5*100,1)</f>
        <v>5</v>
      </c>
      <c r="M12" s="18">
        <f t="shared" si="5"/>
        <v>116.49547984736792</v>
      </c>
      <c r="N12" s="19"/>
      <c r="O12" s="19"/>
    </row>
    <row r="13" spans="1:15" ht="24.95" customHeight="1">
      <c r="A13" s="10">
        <v>7</v>
      </c>
      <c r="B13" s="22" t="s">
        <v>19</v>
      </c>
      <c r="C13" s="16">
        <v>118359</v>
      </c>
      <c r="D13" s="17">
        <f t="shared" si="6"/>
        <v>7.3</v>
      </c>
      <c r="E13" s="16">
        <v>111008</v>
      </c>
      <c r="F13" s="17">
        <f t="shared" si="2"/>
        <v>7</v>
      </c>
      <c r="G13" s="16">
        <v>120994</v>
      </c>
      <c r="H13" s="17">
        <f>ROUND(G13/$G$5*100,1)</f>
        <v>7.5</v>
      </c>
      <c r="I13" s="16">
        <v>131032</v>
      </c>
      <c r="J13" s="17">
        <f>ROUND(I13/$I$5*100,1)-0.1</f>
        <v>8.1</v>
      </c>
      <c r="K13" s="16">
        <v>137246</v>
      </c>
      <c r="L13" s="17">
        <f t="shared" si="7"/>
        <v>8.1</v>
      </c>
      <c r="M13" s="18">
        <f t="shared" si="5"/>
        <v>115.95738389138131</v>
      </c>
      <c r="N13" s="19"/>
      <c r="O13" s="19"/>
    </row>
    <row r="14" spans="1:15" ht="24.95" customHeight="1">
      <c r="A14" s="10">
        <v>8</v>
      </c>
      <c r="B14" s="22" t="s">
        <v>20</v>
      </c>
      <c r="C14" s="16">
        <v>616918</v>
      </c>
      <c r="D14" s="17">
        <f t="shared" si="6"/>
        <v>38</v>
      </c>
      <c r="E14" s="16">
        <v>601871</v>
      </c>
      <c r="F14" s="17">
        <f>ROUND(E14/$E$5*100,1)-0.1</f>
        <v>37.8</v>
      </c>
      <c r="G14" s="16">
        <v>564423</v>
      </c>
      <c r="H14" s="17">
        <f>ROUND(G14/$G$5*100,1)</f>
        <v>35.2</v>
      </c>
      <c r="I14" s="16">
        <v>555500</v>
      </c>
      <c r="J14" s="17">
        <f t="shared" si="4"/>
        <v>34.6</v>
      </c>
      <c r="K14" s="16">
        <v>601961</v>
      </c>
      <c r="L14" s="17">
        <f t="shared" si="7"/>
        <v>35.5</v>
      </c>
      <c r="M14" s="18">
        <f t="shared" si="5"/>
        <v>97.57552867642053</v>
      </c>
      <c r="N14" s="19"/>
      <c r="O14" s="19"/>
    </row>
    <row r="15" spans="1:15" ht="24.95" customHeight="1">
      <c r="A15" s="10">
        <v>9</v>
      </c>
      <c r="B15" s="22" t="s">
        <v>21</v>
      </c>
      <c r="C15" s="16">
        <v>100033</v>
      </c>
      <c r="D15" s="17">
        <f t="shared" si="6"/>
        <v>6.2</v>
      </c>
      <c r="E15" s="16">
        <v>91862</v>
      </c>
      <c r="F15" s="17">
        <f t="shared" si="2"/>
        <v>5.8</v>
      </c>
      <c r="G15" s="16">
        <v>94125</v>
      </c>
      <c r="H15" s="17">
        <f t="shared" si="3"/>
        <v>5.9</v>
      </c>
      <c r="I15" s="16">
        <v>95861</v>
      </c>
      <c r="J15" s="17">
        <f t="shared" si="4"/>
        <v>6</v>
      </c>
      <c r="K15" s="16">
        <v>102626</v>
      </c>
      <c r="L15" s="17">
        <f>ROUND(K15/$K$5*100,1)</f>
        <v>6.1</v>
      </c>
      <c r="M15" s="18">
        <f t="shared" si="5"/>
        <v>102.59214459228454</v>
      </c>
      <c r="N15" s="19"/>
      <c r="O15" s="19"/>
    </row>
    <row r="16" spans="1:15" ht="24.95" customHeight="1">
      <c r="A16" s="10">
        <v>10</v>
      </c>
      <c r="B16" s="22" t="s">
        <v>22</v>
      </c>
      <c r="C16" s="16">
        <v>12189</v>
      </c>
      <c r="D16" s="17">
        <f t="shared" si="6"/>
        <v>0.7</v>
      </c>
      <c r="E16" s="16">
        <v>12685</v>
      </c>
      <c r="F16" s="17">
        <f>ROUND(E16/$E$5*100,1)</f>
        <v>0.8</v>
      </c>
      <c r="G16" s="16">
        <v>12380</v>
      </c>
      <c r="H16" s="17">
        <f>ROUND(G16/$G$5*100,1)</f>
        <v>0.8</v>
      </c>
      <c r="I16" s="16">
        <v>13570</v>
      </c>
      <c r="J16" s="17">
        <f>ROUND(I16/$I$5*100,1)</f>
        <v>0.8</v>
      </c>
      <c r="K16" s="16">
        <v>13975</v>
      </c>
      <c r="L16" s="17">
        <f t="shared" si="7"/>
        <v>0.8</v>
      </c>
      <c r="M16" s="18">
        <f t="shared" si="5"/>
        <v>114.65255558290262</v>
      </c>
      <c r="N16" s="19"/>
      <c r="O16" s="19"/>
    </row>
    <row r="17" spans="1:15" ht="24.95" customHeight="1">
      <c r="A17" s="10">
        <v>11</v>
      </c>
      <c r="B17" s="22" t="s">
        <v>23</v>
      </c>
      <c r="C17" s="16">
        <v>111834</v>
      </c>
      <c r="D17" s="17">
        <f>ROUND(C17/$C$5*100,1)</f>
        <v>6.9</v>
      </c>
      <c r="E17" s="16">
        <v>109705</v>
      </c>
      <c r="F17" s="17">
        <f t="shared" si="2"/>
        <v>6.9</v>
      </c>
      <c r="G17" s="16">
        <v>111321</v>
      </c>
      <c r="H17" s="17">
        <f>ROUND(G17/$G$5*100,1)</f>
        <v>6.9</v>
      </c>
      <c r="I17" s="16">
        <v>95692</v>
      </c>
      <c r="J17" s="17">
        <f t="shared" si="4"/>
        <v>6</v>
      </c>
      <c r="K17" s="16">
        <v>100597</v>
      </c>
      <c r="L17" s="17">
        <f t="shared" si="7"/>
        <v>5.9</v>
      </c>
      <c r="M17" s="18">
        <f>+K17/C17*100</f>
        <v>89.9520718207343</v>
      </c>
      <c r="N17" s="19"/>
      <c r="O17" s="19"/>
    </row>
    <row r="18" spans="1:15" ht="24.95" customHeight="1">
      <c r="A18" s="10">
        <v>12</v>
      </c>
      <c r="B18" s="22" t="s">
        <v>24</v>
      </c>
      <c r="C18" s="16">
        <v>150217</v>
      </c>
      <c r="D18" s="17">
        <f>ROUND(C18/$C$5*100,1)</f>
        <v>9.2</v>
      </c>
      <c r="E18" s="16">
        <v>157397</v>
      </c>
      <c r="F18" s="17">
        <f t="shared" si="2"/>
        <v>9.9</v>
      </c>
      <c r="G18" s="16">
        <v>166107</v>
      </c>
      <c r="H18" s="17">
        <f t="shared" si="3"/>
        <v>10.4</v>
      </c>
      <c r="I18" s="16">
        <v>175855</v>
      </c>
      <c r="J18" s="17">
        <f t="shared" si="4"/>
        <v>10.9</v>
      </c>
      <c r="K18" s="16">
        <v>179230</v>
      </c>
      <c r="L18" s="17">
        <f t="shared" si="7"/>
        <v>10.6</v>
      </c>
      <c r="M18" s="18">
        <f t="shared" si="5"/>
        <v>119.31405899465439</v>
      </c>
      <c r="N18" s="19"/>
      <c r="O18" s="19"/>
    </row>
    <row r="19" spans="1:15" ht="24.95" customHeight="1">
      <c r="A19" s="10">
        <v>13</v>
      </c>
      <c r="B19" s="22" t="s">
        <v>25</v>
      </c>
      <c r="C19" s="16">
        <v>41009</v>
      </c>
      <c r="D19" s="17">
        <f t="shared" si="6"/>
        <v>2.5</v>
      </c>
      <c r="E19" s="16">
        <v>39416</v>
      </c>
      <c r="F19" s="17">
        <f t="shared" si="2"/>
        <v>2.5</v>
      </c>
      <c r="G19" s="16">
        <v>43172</v>
      </c>
      <c r="H19" s="17">
        <f t="shared" si="3"/>
        <v>2.7</v>
      </c>
      <c r="I19" s="16">
        <v>44882</v>
      </c>
      <c r="J19" s="17">
        <f t="shared" si="4"/>
        <v>2.8</v>
      </c>
      <c r="K19" s="16">
        <v>46571</v>
      </c>
      <c r="L19" s="17">
        <f t="shared" si="7"/>
        <v>2.7</v>
      </c>
      <c r="M19" s="18">
        <f t="shared" si="5"/>
        <v>113.56287644175669</v>
      </c>
      <c r="N19" s="19"/>
      <c r="O19" s="19"/>
    </row>
    <row r="20" ht="12.75">
      <c r="N20" s="19"/>
    </row>
    <row r="21" ht="12.75">
      <c r="B21" s="23" t="s">
        <v>26</v>
      </c>
    </row>
    <row r="23" spans="3:8" ht="12.75">
      <c r="C23" s="19"/>
      <c r="D23" s="19"/>
      <c r="E23" s="19"/>
      <c r="F23" s="19"/>
      <c r="G23" s="19"/>
      <c r="H23" s="19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1968503937007874" right="0.1968503937007874" top="0.5905511811023623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dcterms:created xsi:type="dcterms:W3CDTF">2022-05-21T11:15:38Z</dcterms:created>
  <dcterms:modified xsi:type="dcterms:W3CDTF">2022-05-21T11:15:47Z</dcterms:modified>
  <cp:category/>
  <cp:version/>
  <cp:contentType/>
  <cp:contentStatus/>
</cp:coreProperties>
</file>