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kartoshka" sheetId="1" r:id="rId1"/>
  </sheets>
  <externalReferences>
    <externalReference r:id="rId2"/>
  </externalReferences>
  <definedNames>
    <definedName name="countryName">#REF!</definedName>
    <definedName name="refYear1">#REF!</definedName>
    <definedName name="refYear2">#REF!</definedName>
    <definedName name="returnDate">#REF!</definedName>
    <definedName name="table">#REF!</definedName>
    <definedName name="tableHeader">#REF!</definedName>
    <definedName name="year">#REF!</definedName>
    <definedName name="_xlnm.Print_Titles" localSheetId="0">kartoshka!$B:$B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J18" i="1"/>
  <c r="D18" i="1"/>
  <c r="M17" i="1"/>
  <c r="J17" i="1"/>
  <c r="M16" i="1"/>
  <c r="J16" i="1"/>
  <c r="M15" i="1"/>
  <c r="J15" i="1"/>
  <c r="M14" i="1"/>
  <c r="J14" i="1"/>
  <c r="D14" i="1"/>
  <c r="M13" i="1"/>
  <c r="J13" i="1"/>
  <c r="M12" i="1"/>
  <c r="J12" i="1"/>
  <c r="D12" i="1"/>
  <c r="M11" i="1"/>
  <c r="J11" i="1"/>
  <c r="M10" i="1"/>
  <c r="J10" i="1"/>
  <c r="D10" i="1"/>
  <c r="M9" i="1"/>
  <c r="J9" i="1"/>
  <c r="M8" i="1"/>
  <c r="J8" i="1"/>
  <c r="D8" i="1"/>
  <c r="M7" i="1"/>
  <c r="J7" i="1"/>
  <c r="M5" i="1"/>
  <c r="J5" i="1"/>
  <c r="J4" i="1" s="1"/>
  <c r="D5" i="1"/>
  <c r="K4" i="1"/>
  <c r="L18" i="1" s="1"/>
  <c r="I4" i="1"/>
  <c r="G4" i="1"/>
  <c r="H18" i="1" s="1"/>
  <c r="E4" i="1"/>
  <c r="F18" i="1" s="1"/>
  <c r="C4" i="1"/>
  <c r="D16" i="1" s="1"/>
  <c r="F3" i="1"/>
  <c r="H3" i="1" s="1"/>
  <c r="J3" i="1" s="1"/>
  <c r="L3" i="1" s="1"/>
  <c r="E3" i="1"/>
  <c r="G3" i="1" s="1"/>
  <c r="I3" i="1" s="1"/>
  <c r="K3" i="1" s="1"/>
  <c r="D7" i="1" l="1"/>
  <c r="D4" i="1" s="1"/>
  <c r="D9" i="1"/>
  <c r="D11" i="1"/>
  <c r="D13" i="1"/>
  <c r="D15" i="1"/>
  <c r="D17" i="1"/>
  <c r="F7" i="1"/>
  <c r="F9" i="1"/>
  <c r="F11" i="1"/>
  <c r="F13" i="1"/>
  <c r="F15" i="1"/>
  <c r="F17" i="1"/>
  <c r="H7" i="1"/>
  <c r="H9" i="1"/>
  <c r="H11" i="1"/>
  <c r="H13" i="1"/>
  <c r="H15" i="1"/>
  <c r="H17" i="1"/>
  <c r="L17" i="1"/>
  <c r="L7" i="1"/>
  <c r="L9" i="1"/>
  <c r="L11" i="1"/>
  <c r="L13" i="1"/>
  <c r="L15" i="1"/>
  <c r="M4" i="1"/>
  <c r="F5" i="1"/>
  <c r="F8" i="1"/>
  <c r="F10" i="1"/>
  <c r="F12" i="1"/>
  <c r="F14" i="1"/>
  <c r="F16" i="1"/>
  <c r="H5" i="1"/>
  <c r="H8" i="1"/>
  <c r="H10" i="1"/>
  <c r="H12" i="1"/>
  <c r="H14" i="1"/>
  <c r="H16" i="1"/>
  <c r="L5" i="1"/>
  <c r="L8" i="1"/>
  <c r="L10" i="1"/>
  <c r="L12" i="1"/>
  <c r="L14" i="1"/>
  <c r="L16" i="1"/>
  <c r="H4" i="1" l="1"/>
  <c r="L4" i="1"/>
  <c r="F4" i="1"/>
</calcChain>
</file>

<file path=xl/sharedStrings.xml><?xml version="1.0" encoding="utf-8"?>
<sst xmlns="http://schemas.openxmlformats.org/spreadsheetml/2006/main" count="27" uniqueCount="27">
  <si>
    <t>O'zbekiston Respublikasida 2017-2021 yillarda ishlab chiqarilgan kartoshka to'g'risida ma'lumot</t>
  </si>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</sst>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4" fillId="0" borderId="3" xfId="1" applyFont="1" applyBorder="1" applyAlignment="1">
      <alignment wrapText="1"/>
    </xf>
    <xf numFmtId="3" fontId="4" fillId="0" borderId="3" xfId="1" applyNumberFormat="1" applyFont="1" applyBorder="1"/>
    <xf numFmtId="164" fontId="4" fillId="0" borderId="3" xfId="1" applyNumberFormat="1" applyFont="1" applyBorder="1"/>
    <xf numFmtId="165" fontId="4" fillId="0" borderId="3" xfId="1" applyNumberFormat="1" applyFont="1" applyBorder="1"/>
    <xf numFmtId="0" fontId="3" fillId="0" borderId="3" xfId="1" applyFont="1" applyBorder="1" applyAlignment="1">
      <alignment horizontal="left" wrapText="1" indent="1"/>
    </xf>
    <xf numFmtId="3" fontId="3" fillId="0" borderId="3" xfId="1" applyNumberFormat="1" applyFont="1" applyBorder="1"/>
    <xf numFmtId="164" fontId="3" fillId="0" borderId="3" xfId="1" applyNumberFormat="1" applyFont="1" applyBorder="1"/>
    <xf numFmtId="165" fontId="3" fillId="0" borderId="3" xfId="1" applyNumberFormat="1" applyFont="1" applyBorder="1"/>
    <xf numFmtId="0" fontId="5" fillId="0" borderId="3" xfId="1" applyFont="1" applyBorder="1" applyAlignment="1">
      <alignment horizontal="left" indent="3"/>
    </xf>
    <xf numFmtId="0" fontId="3" fillId="0" borderId="3" xfId="1" applyFont="1" applyBorder="1"/>
    <xf numFmtId="0" fontId="3" fillId="0" borderId="3" xfId="1" applyFont="1" applyBorder="1" applyAlignment="1">
      <alignment horizontal="left" indent="1"/>
    </xf>
    <xf numFmtId="0" fontId="3" fillId="0" borderId="0" xfId="1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66" fontId="3" fillId="0" borderId="0" xfId="1" applyNumberFormat="1" applyFo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hqonchilik mahsuloti"/>
      <sheetName val="chorvachilik mahsuloti"/>
      <sheetName val="русча учун"/>
      <sheetName val="kartoshka"/>
      <sheetName val="don"/>
      <sheetName val="sabzavo"/>
      <sheetName val="poliz"/>
      <sheetName val="meva"/>
      <sheetName val="uzum"/>
      <sheetName val="sabzavot kategoriy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10" zoomScaleNormal="110" workbookViewId="0">
      <selection activeCell="F9" sqref="F9"/>
    </sheetView>
  </sheetViews>
  <sheetFormatPr defaultRowHeight="15.75" x14ac:dyDescent="0.25"/>
  <cols>
    <col min="1" max="1" width="6.28515625" style="20" customWidth="1"/>
    <col min="2" max="2" width="17.7109375" style="2" customWidth="1"/>
    <col min="3" max="3" width="12.28515625" style="2" customWidth="1"/>
    <col min="4" max="4" width="9.85546875" style="2" customWidth="1"/>
    <col min="5" max="5" width="12.28515625" style="2" customWidth="1"/>
    <col min="6" max="6" width="9.85546875" style="2" customWidth="1"/>
    <col min="7" max="7" width="12.28515625" style="2" customWidth="1"/>
    <col min="8" max="8" width="9.85546875" style="2" customWidth="1"/>
    <col min="9" max="9" width="12.28515625" style="2" customWidth="1"/>
    <col min="10" max="10" width="9.85546875" style="2" customWidth="1"/>
    <col min="11" max="11" width="12.28515625" style="2" customWidth="1"/>
    <col min="12" max="12" width="9.85546875" style="2" customWidth="1"/>
    <col min="13" max="13" width="10.140625" style="2" customWidth="1"/>
    <col min="14" max="16384" width="9.140625" style="2"/>
  </cols>
  <sheetData>
    <row r="1" spans="1:13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.75" customHeight="1" x14ac:dyDescent="0.25">
      <c r="A2" s="3" t="s">
        <v>1</v>
      </c>
      <c r="B2" s="3" t="s">
        <v>2</v>
      </c>
      <c r="C2" s="4" t="s">
        <v>3</v>
      </c>
      <c r="D2" s="4"/>
      <c r="E2" s="4" t="s">
        <v>4</v>
      </c>
      <c r="F2" s="4"/>
      <c r="G2" s="4" t="s">
        <v>5</v>
      </c>
      <c r="H2" s="4"/>
      <c r="I2" s="4" t="s">
        <v>6</v>
      </c>
      <c r="J2" s="4"/>
      <c r="K2" s="4" t="s">
        <v>7</v>
      </c>
      <c r="L2" s="4"/>
      <c r="M2" s="5" t="s">
        <v>8</v>
      </c>
    </row>
    <row r="3" spans="1:13" ht="41.25" customHeight="1" x14ac:dyDescent="0.25">
      <c r="A3" s="6"/>
      <c r="B3" s="6"/>
      <c r="C3" s="7" t="s">
        <v>9</v>
      </c>
      <c r="D3" s="7" t="s">
        <v>10</v>
      </c>
      <c r="E3" s="7" t="str">
        <f>+C3</f>
        <v>miqdori, tonna</v>
      </c>
      <c r="F3" s="7" t="str">
        <f t="shared" ref="F3:L3" si="0">+D3</f>
        <v>ulushi, foiz</v>
      </c>
      <c r="G3" s="7" t="str">
        <f t="shared" si="0"/>
        <v>miqdori, tonna</v>
      </c>
      <c r="H3" s="7" t="str">
        <f t="shared" si="0"/>
        <v>ulushi, foiz</v>
      </c>
      <c r="I3" s="7" t="str">
        <f t="shared" si="0"/>
        <v>miqdori, tonna</v>
      </c>
      <c r="J3" s="7" t="str">
        <f t="shared" si="0"/>
        <v>ulushi, foiz</v>
      </c>
      <c r="K3" s="7" t="str">
        <f t="shared" si="0"/>
        <v>miqdori, tonna</v>
      </c>
      <c r="L3" s="7" t="str">
        <f t="shared" si="0"/>
        <v>ulushi, foiz</v>
      </c>
      <c r="M3" s="5"/>
    </row>
    <row r="4" spans="1:13" ht="34.5" customHeight="1" x14ac:dyDescent="0.25">
      <c r="A4" s="8"/>
      <c r="B4" s="9" t="s">
        <v>11</v>
      </c>
      <c r="C4" s="10">
        <f t="shared" ref="C4:L4" si="1">SUM(C5:C18)</f>
        <v>2793689</v>
      </c>
      <c r="D4" s="11">
        <f t="shared" si="1"/>
        <v>100</v>
      </c>
      <c r="E4" s="10">
        <f t="shared" si="1"/>
        <v>2911933</v>
      </c>
      <c r="F4" s="11">
        <f t="shared" si="1"/>
        <v>100</v>
      </c>
      <c r="G4" s="10">
        <f t="shared" si="1"/>
        <v>3089658</v>
      </c>
      <c r="H4" s="11">
        <f t="shared" si="1"/>
        <v>100.00000000000001</v>
      </c>
      <c r="I4" s="10">
        <f t="shared" si="1"/>
        <v>3143818</v>
      </c>
      <c r="J4" s="11">
        <f t="shared" si="1"/>
        <v>99.999999999999986</v>
      </c>
      <c r="K4" s="10">
        <f t="shared" si="1"/>
        <v>3292271</v>
      </c>
      <c r="L4" s="11">
        <f t="shared" si="1"/>
        <v>100</v>
      </c>
      <c r="M4" s="12">
        <f>+K4/C4*100</f>
        <v>117.84672524393373</v>
      </c>
    </row>
    <row r="5" spans="1:13" ht="34.5" customHeight="1" x14ac:dyDescent="0.25">
      <c r="A5" s="8">
        <v>1</v>
      </c>
      <c r="B5" s="13" t="s">
        <v>12</v>
      </c>
      <c r="C5" s="14">
        <v>61390</v>
      </c>
      <c r="D5" s="15">
        <f>ROUND(C5/$C$4*100,1)</f>
        <v>2.2000000000000002</v>
      </c>
      <c r="E5" s="14">
        <v>70305</v>
      </c>
      <c r="F5" s="15">
        <f>ROUND(E5/$E$4*100,1)</f>
        <v>2.4</v>
      </c>
      <c r="G5" s="14">
        <v>83690</v>
      </c>
      <c r="H5" s="15">
        <f>ROUND(G5/$G$4*100,1)</f>
        <v>2.7</v>
      </c>
      <c r="I5" s="14">
        <v>85700</v>
      </c>
      <c r="J5" s="15">
        <f>ROUND(I5/$I$4*100,1)</f>
        <v>2.7</v>
      </c>
      <c r="K5" s="14">
        <v>89352</v>
      </c>
      <c r="L5" s="15">
        <f>ROUND(K5/$K$4*100,1)</f>
        <v>2.7</v>
      </c>
      <c r="M5" s="16">
        <f>+K5/C5*100</f>
        <v>145.54813487538686</v>
      </c>
    </row>
    <row r="6" spans="1:13" ht="16.5" customHeight="1" x14ac:dyDescent="0.25">
      <c r="A6" s="8"/>
      <c r="B6" s="17" t="s">
        <v>13</v>
      </c>
      <c r="C6" s="14"/>
      <c r="D6" s="14"/>
      <c r="E6" s="14"/>
      <c r="F6" s="14"/>
      <c r="G6" s="14"/>
      <c r="H6" s="15"/>
      <c r="I6" s="14"/>
      <c r="J6" s="15"/>
      <c r="K6" s="14"/>
      <c r="L6" s="15"/>
      <c r="M6" s="18"/>
    </row>
    <row r="7" spans="1:13" ht="24.95" customHeight="1" x14ac:dyDescent="0.25">
      <c r="A7" s="8">
        <v>2</v>
      </c>
      <c r="B7" s="19" t="s">
        <v>14</v>
      </c>
      <c r="C7" s="14">
        <v>303399</v>
      </c>
      <c r="D7" s="15">
        <f t="shared" ref="D7:D18" si="2">ROUND(C7/$C$4*100,1)</f>
        <v>10.9</v>
      </c>
      <c r="E7" s="14">
        <v>343904</v>
      </c>
      <c r="F7" s="15">
        <f t="shared" ref="F7:F18" si="3">ROUND(E7/$E$4*100,1)</f>
        <v>11.8</v>
      </c>
      <c r="G7" s="14">
        <v>369141</v>
      </c>
      <c r="H7" s="15">
        <f t="shared" ref="H7:H18" si="4">ROUND(G7/$G$4*100,1)</f>
        <v>11.9</v>
      </c>
      <c r="I7" s="14">
        <v>376108</v>
      </c>
      <c r="J7" s="15">
        <f t="shared" ref="J7:J18" si="5">ROUND(I7/$I$4*100,1)</f>
        <v>12</v>
      </c>
      <c r="K7" s="14">
        <v>396626</v>
      </c>
      <c r="L7" s="15">
        <f>ROUND(K7/$K$4*100,1)+0.1</f>
        <v>12.1</v>
      </c>
      <c r="M7" s="16">
        <f t="shared" ref="M7:M18" si="6">+K7/C7*100</f>
        <v>130.72752382176606</v>
      </c>
    </row>
    <row r="8" spans="1:13" ht="24.95" customHeight="1" x14ac:dyDescent="0.25">
      <c r="A8" s="8">
        <v>3</v>
      </c>
      <c r="B8" s="19" t="s">
        <v>15</v>
      </c>
      <c r="C8" s="14">
        <v>200989</v>
      </c>
      <c r="D8" s="15">
        <f t="shared" si="2"/>
        <v>7.2</v>
      </c>
      <c r="E8" s="14">
        <v>209352</v>
      </c>
      <c r="F8" s="15">
        <f t="shared" si="3"/>
        <v>7.2</v>
      </c>
      <c r="G8" s="14">
        <v>215598</v>
      </c>
      <c r="H8" s="15">
        <f t="shared" si="4"/>
        <v>7</v>
      </c>
      <c r="I8" s="14">
        <v>222724</v>
      </c>
      <c r="J8" s="15">
        <f t="shared" si="5"/>
        <v>7.1</v>
      </c>
      <c r="K8" s="14">
        <v>227330</v>
      </c>
      <c r="L8" s="15">
        <f t="shared" ref="L8:L18" si="7">ROUND(K8/$K$4*100,1)</f>
        <v>6.9</v>
      </c>
      <c r="M8" s="16">
        <f t="shared" si="6"/>
        <v>113.1056923513227</v>
      </c>
    </row>
    <row r="9" spans="1:13" ht="24.95" customHeight="1" x14ac:dyDescent="0.25">
      <c r="A9" s="8">
        <v>4</v>
      </c>
      <c r="B9" s="19" t="s">
        <v>16</v>
      </c>
      <c r="C9" s="14">
        <v>67275</v>
      </c>
      <c r="D9" s="15">
        <f t="shared" si="2"/>
        <v>2.4</v>
      </c>
      <c r="E9" s="14">
        <v>62221</v>
      </c>
      <c r="F9" s="15">
        <f t="shared" si="3"/>
        <v>2.1</v>
      </c>
      <c r="G9" s="14">
        <v>79267</v>
      </c>
      <c r="H9" s="15">
        <f t="shared" si="4"/>
        <v>2.6</v>
      </c>
      <c r="I9" s="14">
        <v>82378</v>
      </c>
      <c r="J9" s="15">
        <f t="shared" si="5"/>
        <v>2.6</v>
      </c>
      <c r="K9" s="14">
        <v>90682</v>
      </c>
      <c r="L9" s="15">
        <f t="shared" si="7"/>
        <v>2.8</v>
      </c>
      <c r="M9" s="16">
        <f t="shared" si="6"/>
        <v>134.7930137495355</v>
      </c>
    </row>
    <row r="10" spans="1:13" ht="24.95" customHeight="1" x14ac:dyDescent="0.25">
      <c r="A10" s="8">
        <v>5</v>
      </c>
      <c r="B10" s="19" t="s">
        <v>17</v>
      </c>
      <c r="C10" s="14">
        <v>183485</v>
      </c>
      <c r="D10" s="15">
        <f t="shared" si="2"/>
        <v>6.6</v>
      </c>
      <c r="E10" s="14">
        <v>172632</v>
      </c>
      <c r="F10" s="15">
        <f t="shared" si="3"/>
        <v>5.9</v>
      </c>
      <c r="G10" s="14">
        <v>173638</v>
      </c>
      <c r="H10" s="15">
        <f t="shared" si="4"/>
        <v>5.6</v>
      </c>
      <c r="I10" s="14">
        <v>176752</v>
      </c>
      <c r="J10" s="15">
        <f t="shared" si="5"/>
        <v>5.6</v>
      </c>
      <c r="K10" s="14">
        <v>181776</v>
      </c>
      <c r="L10" s="15">
        <f t="shared" si="7"/>
        <v>5.5</v>
      </c>
      <c r="M10" s="16">
        <f t="shared" si="6"/>
        <v>99.068588712973821</v>
      </c>
    </row>
    <row r="11" spans="1:13" ht="24.95" customHeight="1" x14ac:dyDescent="0.25">
      <c r="A11" s="8">
        <v>6</v>
      </c>
      <c r="B11" s="19" t="s">
        <v>18</v>
      </c>
      <c r="C11" s="14">
        <v>76170</v>
      </c>
      <c r="D11" s="15">
        <f t="shared" si="2"/>
        <v>2.7</v>
      </c>
      <c r="E11" s="14">
        <v>77011</v>
      </c>
      <c r="F11" s="15">
        <f t="shared" si="3"/>
        <v>2.6</v>
      </c>
      <c r="G11" s="14">
        <v>79281</v>
      </c>
      <c r="H11" s="15">
        <f t="shared" si="4"/>
        <v>2.6</v>
      </c>
      <c r="I11" s="14">
        <v>80349</v>
      </c>
      <c r="J11" s="15">
        <f t="shared" si="5"/>
        <v>2.6</v>
      </c>
      <c r="K11" s="14">
        <v>81333</v>
      </c>
      <c r="L11" s="15">
        <f t="shared" si="7"/>
        <v>2.5</v>
      </c>
      <c r="M11" s="16">
        <f t="shared" si="6"/>
        <v>106.7782591571485</v>
      </c>
    </row>
    <row r="12" spans="1:13" ht="24.95" customHeight="1" x14ac:dyDescent="0.25">
      <c r="A12" s="8">
        <v>7</v>
      </c>
      <c r="B12" s="19" t="s">
        <v>19</v>
      </c>
      <c r="C12" s="14">
        <v>260977</v>
      </c>
      <c r="D12" s="15">
        <f t="shared" si="2"/>
        <v>9.3000000000000007</v>
      </c>
      <c r="E12" s="14">
        <v>264341</v>
      </c>
      <c r="F12" s="15">
        <f t="shared" si="3"/>
        <v>9.1</v>
      </c>
      <c r="G12" s="14">
        <v>282924</v>
      </c>
      <c r="H12" s="15">
        <f t="shared" si="4"/>
        <v>9.1999999999999993</v>
      </c>
      <c r="I12" s="14">
        <v>289019</v>
      </c>
      <c r="J12" s="15">
        <f t="shared" si="5"/>
        <v>9.1999999999999993</v>
      </c>
      <c r="K12" s="14">
        <v>304764</v>
      </c>
      <c r="L12" s="15">
        <f t="shared" si="7"/>
        <v>9.3000000000000007</v>
      </c>
      <c r="M12" s="16">
        <f t="shared" si="6"/>
        <v>116.77810688298203</v>
      </c>
    </row>
    <row r="13" spans="1:13" ht="24.95" customHeight="1" x14ac:dyDescent="0.25">
      <c r="A13" s="8">
        <v>8</v>
      </c>
      <c r="B13" s="19" t="s">
        <v>20</v>
      </c>
      <c r="C13" s="14">
        <v>590706</v>
      </c>
      <c r="D13" s="15">
        <f t="shared" si="2"/>
        <v>21.1</v>
      </c>
      <c r="E13" s="14">
        <v>579627</v>
      </c>
      <c r="F13" s="15">
        <f t="shared" si="3"/>
        <v>19.899999999999999</v>
      </c>
      <c r="G13" s="14">
        <v>622594</v>
      </c>
      <c r="H13" s="15">
        <f>ROUND(G13/$G$4*100,1)-0.1</f>
        <v>20.099999999999998</v>
      </c>
      <c r="I13" s="14">
        <v>626414</v>
      </c>
      <c r="J13" s="15">
        <f t="shared" si="5"/>
        <v>19.899999999999999</v>
      </c>
      <c r="K13" s="14">
        <v>672833</v>
      </c>
      <c r="L13" s="15">
        <f t="shared" si="7"/>
        <v>20.399999999999999</v>
      </c>
      <c r="M13" s="16">
        <f t="shared" si="6"/>
        <v>113.90319380537865</v>
      </c>
    </row>
    <row r="14" spans="1:13" ht="24.95" customHeight="1" x14ac:dyDescent="0.25">
      <c r="A14" s="8">
        <v>9</v>
      </c>
      <c r="B14" s="19" t="s">
        <v>21</v>
      </c>
      <c r="C14" s="14">
        <v>274251</v>
      </c>
      <c r="D14" s="15">
        <f t="shared" si="2"/>
        <v>9.8000000000000007</v>
      </c>
      <c r="E14" s="14">
        <v>306128</v>
      </c>
      <c r="F14" s="15">
        <f t="shared" si="3"/>
        <v>10.5</v>
      </c>
      <c r="G14" s="14">
        <v>324157</v>
      </c>
      <c r="H14" s="15">
        <f t="shared" si="4"/>
        <v>10.5</v>
      </c>
      <c r="I14" s="14">
        <v>331456</v>
      </c>
      <c r="J14" s="15">
        <f t="shared" si="5"/>
        <v>10.5</v>
      </c>
      <c r="K14" s="14">
        <v>346419</v>
      </c>
      <c r="L14" s="15">
        <f t="shared" si="7"/>
        <v>10.5</v>
      </c>
      <c r="M14" s="16">
        <f t="shared" si="6"/>
        <v>126.31458043908682</v>
      </c>
    </row>
    <row r="15" spans="1:13" ht="24.95" customHeight="1" x14ac:dyDescent="0.25">
      <c r="A15" s="8">
        <v>10</v>
      </c>
      <c r="B15" s="19" t="s">
        <v>22</v>
      </c>
      <c r="C15" s="14">
        <v>52002</v>
      </c>
      <c r="D15" s="15">
        <f t="shared" si="2"/>
        <v>1.9</v>
      </c>
      <c r="E15" s="14">
        <v>56795</v>
      </c>
      <c r="F15" s="15">
        <f t="shared" si="3"/>
        <v>2</v>
      </c>
      <c r="G15" s="14">
        <v>59876</v>
      </c>
      <c r="H15" s="15">
        <f t="shared" si="4"/>
        <v>1.9</v>
      </c>
      <c r="I15" s="14">
        <v>61278</v>
      </c>
      <c r="J15" s="15">
        <f>ROUND(I15/$I$4*100,1)+0.1</f>
        <v>2</v>
      </c>
      <c r="K15" s="14">
        <v>63813</v>
      </c>
      <c r="L15" s="15">
        <f t="shared" si="7"/>
        <v>1.9</v>
      </c>
      <c r="M15" s="16">
        <f t="shared" si="6"/>
        <v>122.7125879773855</v>
      </c>
    </row>
    <row r="16" spans="1:13" ht="24.95" customHeight="1" x14ac:dyDescent="0.25">
      <c r="A16" s="8">
        <v>11</v>
      </c>
      <c r="B16" s="19" t="s">
        <v>23</v>
      </c>
      <c r="C16" s="14">
        <v>351636</v>
      </c>
      <c r="D16" s="15">
        <f t="shared" si="2"/>
        <v>12.6</v>
      </c>
      <c r="E16" s="14">
        <v>363511</v>
      </c>
      <c r="F16" s="15">
        <f t="shared" si="3"/>
        <v>12.5</v>
      </c>
      <c r="G16" s="14">
        <v>366692</v>
      </c>
      <c r="H16" s="15">
        <f t="shared" si="4"/>
        <v>11.9</v>
      </c>
      <c r="I16" s="14">
        <v>367166</v>
      </c>
      <c r="J16" s="15">
        <f t="shared" si="5"/>
        <v>11.7</v>
      </c>
      <c r="K16" s="14">
        <v>382740</v>
      </c>
      <c r="L16" s="15">
        <f t="shared" si="7"/>
        <v>11.6</v>
      </c>
      <c r="M16" s="16">
        <f t="shared" si="6"/>
        <v>108.8455106985633</v>
      </c>
    </row>
    <row r="17" spans="1:13" ht="24.95" customHeight="1" x14ac:dyDescent="0.25">
      <c r="A17" s="8">
        <v>12</v>
      </c>
      <c r="B17" s="19" t="s">
        <v>24</v>
      </c>
      <c r="C17" s="14">
        <v>255751</v>
      </c>
      <c r="D17" s="15">
        <f t="shared" si="2"/>
        <v>9.1999999999999993</v>
      </c>
      <c r="E17" s="14">
        <v>290273</v>
      </c>
      <c r="F17" s="15">
        <f t="shared" si="3"/>
        <v>10</v>
      </c>
      <c r="G17" s="14">
        <v>310283</v>
      </c>
      <c r="H17" s="15">
        <f t="shared" si="4"/>
        <v>10</v>
      </c>
      <c r="I17" s="14">
        <v>318239</v>
      </c>
      <c r="J17" s="15">
        <f t="shared" si="5"/>
        <v>10.1</v>
      </c>
      <c r="K17" s="14">
        <v>324893</v>
      </c>
      <c r="L17" s="15">
        <f t="shared" si="7"/>
        <v>9.9</v>
      </c>
      <c r="M17" s="16">
        <f t="shared" si="6"/>
        <v>127.03488940414699</v>
      </c>
    </row>
    <row r="18" spans="1:13" ht="24.95" customHeight="1" x14ac:dyDescent="0.25">
      <c r="A18" s="8">
        <v>13</v>
      </c>
      <c r="B18" s="19" t="s">
        <v>25</v>
      </c>
      <c r="C18" s="14">
        <v>115658</v>
      </c>
      <c r="D18" s="15">
        <f t="shared" si="2"/>
        <v>4.0999999999999996</v>
      </c>
      <c r="E18" s="14">
        <v>115833</v>
      </c>
      <c r="F18" s="15">
        <f t="shared" si="3"/>
        <v>4</v>
      </c>
      <c r="G18" s="14">
        <v>122517</v>
      </c>
      <c r="H18" s="15">
        <f t="shared" si="4"/>
        <v>4</v>
      </c>
      <c r="I18" s="14">
        <v>126235</v>
      </c>
      <c r="J18" s="15">
        <f t="shared" si="5"/>
        <v>4</v>
      </c>
      <c r="K18" s="14">
        <v>129710</v>
      </c>
      <c r="L18" s="15">
        <f t="shared" si="7"/>
        <v>3.9</v>
      </c>
      <c r="M18" s="16">
        <f t="shared" si="6"/>
        <v>112.14961351571012</v>
      </c>
    </row>
    <row r="20" spans="1:13" x14ac:dyDescent="0.25">
      <c r="B20" s="21" t="s">
        <v>26</v>
      </c>
    </row>
    <row r="22" spans="1:13" x14ac:dyDescent="0.25">
      <c r="C22" s="22"/>
      <c r="D22" s="22"/>
      <c r="E22" s="22"/>
      <c r="F22" s="22"/>
      <c r="G22" s="22"/>
      <c r="H22" s="22"/>
    </row>
  </sheetData>
  <mergeCells count="9">
    <mergeCell ref="A1:M1"/>
    <mergeCell ref="A2:A3"/>
    <mergeCell ref="B2:B3"/>
    <mergeCell ref="C2:D2"/>
    <mergeCell ref="E2:F2"/>
    <mergeCell ref="G2:H2"/>
    <mergeCell ref="I2:J2"/>
    <mergeCell ref="K2:L2"/>
    <mergeCell ref="M2:M3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kartoshka</vt:lpstr>
      <vt:lpstr>kartoshka!Заголовки_для_печати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2022-05-21T11:12:02Z</dcterms:created>
  <dcterms:modified xsi:type="dcterms:W3CDTF">2022-05-21T11:12:25Z</dcterms:modified>
</cp:coreProperties>
</file>