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don" sheetId="1" r:id="rId1"/>
  </sheets>
  <externalReferences>
    <externalReference r:id="rId4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'don'!$B:$B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<sst xmlns="http://schemas.openxmlformats.org/spreadsheetml/2006/main" count="27" uniqueCount="27">
  <si>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O'zbekiston Respublikasida 2017-2021 yillarda ishlab chiqarilgan don va dukkakli don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</si>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</sst>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/>
      <protection/>
    </xf>
    <xf numFmtId="0" fontId="4" fillId="0" borderId="2" xfId="20" applyFont="1" applyBorder="1" applyAlignment="1">
      <alignment wrapText="1"/>
      <protection/>
    </xf>
    <xf numFmtId="3" fontId="4" fillId="0" borderId="2" xfId="20" applyNumberFormat="1" applyFont="1" applyBorder="1">
      <alignment/>
      <protection/>
    </xf>
    <xf numFmtId="164" fontId="4" fillId="0" borderId="2" xfId="20" applyNumberFormat="1" applyFont="1" applyBorder="1">
      <alignment/>
      <protection/>
    </xf>
    <xf numFmtId="165" fontId="4" fillId="0" borderId="2" xfId="20" applyNumberFormat="1" applyFont="1" applyBorder="1">
      <alignment/>
      <protection/>
    </xf>
    <xf numFmtId="0" fontId="3" fillId="0" borderId="2" xfId="20" applyFont="1" applyBorder="1" applyAlignment="1">
      <alignment horizontal="left" wrapText="1" indent="1"/>
      <protection/>
    </xf>
    <xf numFmtId="3" fontId="3" fillId="0" borderId="2" xfId="20" applyNumberFormat="1" applyFont="1" applyBorder="1">
      <alignment/>
      <protection/>
    </xf>
    <xf numFmtId="164" fontId="3" fillId="0" borderId="2" xfId="20" applyNumberFormat="1" applyFont="1" applyBorder="1">
      <alignment/>
      <protection/>
    </xf>
    <xf numFmtId="165" fontId="3" fillId="0" borderId="2" xfId="20" applyNumberFormat="1" applyFont="1" applyBorder="1">
      <alignment/>
      <protection/>
    </xf>
    <xf numFmtId="0" fontId="5" fillId="0" borderId="2" xfId="20" applyFont="1" applyBorder="1" applyAlignment="1">
      <alignment horizontal="left" indent="3"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166" fontId="3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2;&#1081;&#1090;&#1075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hqonchilik mahsuloti"/>
      <sheetName val="chorvachilik mahsuloti"/>
      <sheetName val="русча учун"/>
      <sheetName val="kartoshka"/>
      <sheetName val="don"/>
      <sheetName val="sabzavo"/>
      <sheetName val="poliz"/>
      <sheetName val="meva"/>
      <sheetName val="uzum"/>
      <sheetName val="sabzavot kategori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3" customWidth="1"/>
    <col min="2" max="2" width="17.7109375" style="2" customWidth="1"/>
    <col min="3" max="3" width="12.28125" style="2" customWidth="1"/>
    <col min="4" max="4" width="9.140625" style="2" customWidth="1"/>
    <col min="5" max="5" width="12.28125" style="2" customWidth="1"/>
    <col min="6" max="6" width="9.140625" style="2" customWidth="1"/>
    <col min="7" max="7" width="12.28125" style="2" customWidth="1"/>
    <col min="8" max="8" width="9.140625" style="2" customWidth="1"/>
    <col min="9" max="9" width="12.28125" style="2" customWidth="1"/>
    <col min="10" max="10" width="9.140625" style="2" customWidth="1"/>
    <col min="11" max="11" width="12.28125" style="2" customWidth="1"/>
    <col min="12" max="12" width="9.140625" style="2" customWidth="1"/>
    <col min="13" max="13" width="11.140625" style="2" customWidth="1"/>
    <col min="14" max="16384" width="9.140625" style="2" customWidth="1"/>
  </cols>
  <sheetData>
    <row r="1" spans="1:13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9:11" ht="15" customHeight="1">
      <c r="I2" s="4"/>
      <c r="J2" s="4"/>
      <c r="K2" s="4"/>
    </row>
    <row r="3" spans="1:13" ht="29.25" customHeight="1">
      <c r="A3" s="5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3" ht="41.25" customHeight="1">
      <c r="A4" s="8"/>
      <c r="B4" s="8"/>
      <c r="C4" s="9" t="s">
        <v>9</v>
      </c>
      <c r="D4" s="9" t="s">
        <v>10</v>
      </c>
      <c r="E4" s="9" t="str">
        <f>+C4</f>
        <v>miqdori, tonna</v>
      </c>
      <c r="F4" s="9" t="str">
        <f aca="true" t="shared" si="0" ref="F4:L4">+D4</f>
        <v>ulushi, foiz</v>
      </c>
      <c r="G4" s="9" t="str">
        <f t="shared" si="0"/>
        <v>miqdori, tonna</v>
      </c>
      <c r="H4" s="9" t="str">
        <f t="shared" si="0"/>
        <v>ulushi, foiz</v>
      </c>
      <c r="I4" s="9" t="str">
        <f t="shared" si="0"/>
        <v>miqdori, tonna</v>
      </c>
      <c r="J4" s="9" t="str">
        <f t="shared" si="0"/>
        <v>ulushi, foiz</v>
      </c>
      <c r="K4" s="9" t="str">
        <f t="shared" si="0"/>
        <v>miqdori, tonna</v>
      </c>
      <c r="L4" s="9" t="str">
        <f t="shared" si="0"/>
        <v>ulushi, foiz</v>
      </c>
      <c r="M4" s="7"/>
    </row>
    <row r="5" spans="1:13" ht="34.5" customHeight="1">
      <c r="A5" s="10"/>
      <c r="B5" s="11" t="s">
        <v>11</v>
      </c>
      <c r="C5" s="12">
        <f aca="true" t="shared" si="1" ref="C5:L5">SUM(C6:C19)</f>
        <v>7288522</v>
      </c>
      <c r="D5" s="13">
        <f t="shared" si="1"/>
        <v>100.00000000000001</v>
      </c>
      <c r="E5" s="12">
        <f t="shared" si="1"/>
        <v>6535511</v>
      </c>
      <c r="F5" s="13">
        <f t="shared" si="1"/>
        <v>100</v>
      </c>
      <c r="G5" s="12">
        <f t="shared" si="1"/>
        <v>7437821</v>
      </c>
      <c r="H5" s="13">
        <f t="shared" si="1"/>
        <v>100</v>
      </c>
      <c r="I5" s="12">
        <f t="shared" si="1"/>
        <v>7636036</v>
      </c>
      <c r="J5" s="13">
        <f t="shared" si="1"/>
        <v>100</v>
      </c>
      <c r="K5" s="12">
        <f t="shared" si="1"/>
        <v>7540869</v>
      </c>
      <c r="L5" s="13">
        <f t="shared" si="1"/>
        <v>100</v>
      </c>
      <c r="M5" s="14">
        <f>+K5/C5*100</f>
        <v>103.46225201762442</v>
      </c>
    </row>
    <row r="6" spans="1:13" ht="34.5" customHeight="1">
      <c r="A6" s="10">
        <v>1</v>
      </c>
      <c r="B6" s="15" t="s">
        <v>12</v>
      </c>
      <c r="C6" s="16">
        <v>296488</v>
      </c>
      <c r="D6" s="17">
        <f>ROUND(C6/$C$5*100,1)</f>
        <v>4.1</v>
      </c>
      <c r="E6" s="16">
        <v>246855</v>
      </c>
      <c r="F6" s="17">
        <f>ROUND(E6/$E$5*100,1)</f>
        <v>3.8</v>
      </c>
      <c r="G6" s="16">
        <v>293360</v>
      </c>
      <c r="H6" s="17">
        <f>ROUND(G6/$G$5*100,1)</f>
        <v>3.9</v>
      </c>
      <c r="I6" s="16">
        <v>277968</v>
      </c>
      <c r="J6" s="17">
        <f>ROUND(I6/$I$5*100,1)</f>
        <v>3.6</v>
      </c>
      <c r="K6" s="16">
        <v>270858</v>
      </c>
      <c r="L6" s="17">
        <f>ROUND(K6/$K$5*100,1)</f>
        <v>3.6</v>
      </c>
      <c r="M6" s="18">
        <f>+K6/C6*100</f>
        <v>91.35546801219611</v>
      </c>
    </row>
    <row r="7" spans="1:13" ht="16.5" customHeight="1">
      <c r="A7" s="10"/>
      <c r="B7" s="19" t="s">
        <v>13</v>
      </c>
      <c r="C7" s="16"/>
      <c r="D7" s="16"/>
      <c r="E7" s="16"/>
      <c r="F7" s="16"/>
      <c r="G7" s="16"/>
      <c r="H7" s="17"/>
      <c r="I7" s="16"/>
      <c r="J7" s="17"/>
      <c r="K7" s="16"/>
      <c r="L7" s="17"/>
      <c r="M7" s="20"/>
    </row>
    <row r="8" spans="1:13" ht="24.95" customHeight="1">
      <c r="A8" s="10">
        <v>2</v>
      </c>
      <c r="B8" s="21" t="s">
        <v>14</v>
      </c>
      <c r="C8" s="16">
        <v>606498</v>
      </c>
      <c r="D8" s="17">
        <f aca="true" t="shared" si="2" ref="D8:D19">ROUND(C8/$C$5*100,1)</f>
        <v>8.3</v>
      </c>
      <c r="E8" s="16">
        <v>593260</v>
      </c>
      <c r="F8" s="17">
        <f aca="true" t="shared" si="3" ref="F8:F19">ROUND(E8/$E$5*100,1)</f>
        <v>9.1</v>
      </c>
      <c r="G8" s="16">
        <v>620073</v>
      </c>
      <c r="H8" s="17">
        <f aca="true" t="shared" si="4" ref="H8:H19">ROUND(G8/$G$5*100,1)</f>
        <v>8.3</v>
      </c>
      <c r="I8" s="16">
        <v>646113</v>
      </c>
      <c r="J8" s="17">
        <f aca="true" t="shared" si="5" ref="J8:J19">ROUND(I8/$I$5*100,1)</f>
        <v>8.5</v>
      </c>
      <c r="K8" s="16">
        <v>653957</v>
      </c>
      <c r="L8" s="17">
        <f>ROUND(K8/$K$5*100,1)</f>
        <v>8.7</v>
      </c>
      <c r="M8" s="18">
        <f aca="true" t="shared" si="6" ref="M8:M19">+K8/C8*100</f>
        <v>107.82508763425436</v>
      </c>
    </row>
    <row r="9" spans="1:13" ht="24.95" customHeight="1">
      <c r="A9" s="10">
        <v>3</v>
      </c>
      <c r="B9" s="21" t="s">
        <v>15</v>
      </c>
      <c r="C9" s="16">
        <v>633320</v>
      </c>
      <c r="D9" s="17">
        <f t="shared" si="2"/>
        <v>8.7</v>
      </c>
      <c r="E9" s="16">
        <v>552342</v>
      </c>
      <c r="F9" s="17">
        <f t="shared" si="3"/>
        <v>8.5</v>
      </c>
      <c r="G9" s="16">
        <v>569272</v>
      </c>
      <c r="H9" s="17">
        <f>ROUND(G9/$G$5*100,1)-0.1</f>
        <v>7.6000000000000005</v>
      </c>
      <c r="I9" s="16">
        <v>546340</v>
      </c>
      <c r="J9" s="17">
        <f t="shared" si="5"/>
        <v>7.2</v>
      </c>
      <c r="K9" s="16">
        <v>562652</v>
      </c>
      <c r="L9" s="17">
        <f aca="true" t="shared" si="7" ref="L9:L19">ROUND(K9/$K$5*100,1)</f>
        <v>7.5</v>
      </c>
      <c r="M9" s="18">
        <f t="shared" si="6"/>
        <v>88.84165982441735</v>
      </c>
    </row>
    <row r="10" spans="1:13" ht="24.95" customHeight="1">
      <c r="A10" s="10">
        <v>4</v>
      </c>
      <c r="B10" s="21" t="s">
        <v>16</v>
      </c>
      <c r="C10" s="16">
        <v>558538</v>
      </c>
      <c r="D10" s="17">
        <f t="shared" si="2"/>
        <v>7.7</v>
      </c>
      <c r="E10" s="16">
        <v>524679</v>
      </c>
      <c r="F10" s="17">
        <f t="shared" si="3"/>
        <v>8</v>
      </c>
      <c r="G10" s="16">
        <v>711315</v>
      </c>
      <c r="H10" s="17">
        <f t="shared" si="4"/>
        <v>9.6</v>
      </c>
      <c r="I10" s="16">
        <v>789976</v>
      </c>
      <c r="J10" s="17">
        <f t="shared" si="5"/>
        <v>10.3</v>
      </c>
      <c r="K10" s="16">
        <v>697218</v>
      </c>
      <c r="L10" s="17">
        <f t="shared" si="7"/>
        <v>9.2</v>
      </c>
      <c r="M10" s="18">
        <f t="shared" si="6"/>
        <v>124.82910741972792</v>
      </c>
    </row>
    <row r="11" spans="1:13" ht="24.95" customHeight="1">
      <c r="A11" s="10">
        <v>5</v>
      </c>
      <c r="B11" s="21" t="s">
        <v>17</v>
      </c>
      <c r="C11" s="16">
        <v>964815</v>
      </c>
      <c r="D11" s="17">
        <f t="shared" si="2"/>
        <v>13.2</v>
      </c>
      <c r="E11" s="16">
        <v>800682</v>
      </c>
      <c r="F11" s="17">
        <f>ROUND(E11/$E$5*100,1)-0.1</f>
        <v>12.200000000000001</v>
      </c>
      <c r="G11" s="16">
        <v>938416</v>
      </c>
      <c r="H11" s="17">
        <f t="shared" si="4"/>
        <v>12.6</v>
      </c>
      <c r="I11" s="16">
        <v>882116</v>
      </c>
      <c r="J11" s="17">
        <f t="shared" si="5"/>
        <v>11.6</v>
      </c>
      <c r="K11" s="16">
        <v>801865</v>
      </c>
      <c r="L11" s="17">
        <f t="shared" si="7"/>
        <v>10.6</v>
      </c>
      <c r="M11" s="18">
        <f t="shared" si="6"/>
        <v>83.11075180215897</v>
      </c>
    </row>
    <row r="12" spans="1:13" ht="24.95" customHeight="1">
      <c r="A12" s="10">
        <v>6</v>
      </c>
      <c r="B12" s="21" t="s">
        <v>18</v>
      </c>
      <c r="C12" s="16">
        <v>277536</v>
      </c>
      <c r="D12" s="17">
        <f t="shared" si="2"/>
        <v>3.8</v>
      </c>
      <c r="E12" s="16">
        <v>214627</v>
      </c>
      <c r="F12" s="17">
        <f t="shared" si="3"/>
        <v>3.3</v>
      </c>
      <c r="G12" s="16">
        <v>237715</v>
      </c>
      <c r="H12" s="17">
        <f t="shared" si="4"/>
        <v>3.2</v>
      </c>
      <c r="I12" s="16">
        <v>240952</v>
      </c>
      <c r="J12" s="17">
        <f t="shared" si="5"/>
        <v>3.2</v>
      </c>
      <c r="K12" s="16">
        <v>245639</v>
      </c>
      <c r="L12" s="17">
        <f>ROUND(K12/$K$5*100,1)</f>
        <v>3.3</v>
      </c>
      <c r="M12" s="18">
        <f t="shared" si="6"/>
        <v>88.50707655943734</v>
      </c>
    </row>
    <row r="13" spans="1:13" ht="24.95" customHeight="1">
      <c r="A13" s="10">
        <v>7</v>
      </c>
      <c r="B13" s="21" t="s">
        <v>19</v>
      </c>
      <c r="C13" s="16">
        <v>545847</v>
      </c>
      <c r="D13" s="17">
        <f t="shared" si="2"/>
        <v>7.5</v>
      </c>
      <c r="E13" s="16">
        <v>483398</v>
      </c>
      <c r="F13" s="17">
        <f t="shared" si="3"/>
        <v>7.4</v>
      </c>
      <c r="G13" s="16">
        <v>496436</v>
      </c>
      <c r="H13" s="17">
        <f t="shared" si="4"/>
        <v>6.7</v>
      </c>
      <c r="I13" s="16">
        <v>530765</v>
      </c>
      <c r="J13" s="17">
        <f>ROUND(I13/$I$5*100,1)-0.1</f>
        <v>6.9</v>
      </c>
      <c r="K13" s="16">
        <v>538344</v>
      </c>
      <c r="L13" s="17">
        <f t="shared" si="7"/>
        <v>7.1</v>
      </c>
      <c r="M13" s="18">
        <f t="shared" si="6"/>
        <v>98.62543899664192</v>
      </c>
    </row>
    <row r="14" spans="1:13" ht="24.95" customHeight="1">
      <c r="A14" s="10">
        <v>8</v>
      </c>
      <c r="B14" s="21" t="s">
        <v>20</v>
      </c>
      <c r="C14" s="16">
        <v>744044</v>
      </c>
      <c r="D14" s="17">
        <f t="shared" si="2"/>
        <v>10.2</v>
      </c>
      <c r="E14" s="16">
        <v>632760</v>
      </c>
      <c r="F14" s="17">
        <f t="shared" si="3"/>
        <v>9.7</v>
      </c>
      <c r="G14" s="16">
        <v>756040</v>
      </c>
      <c r="H14" s="17">
        <f>ROUND(G14/$G$5*100,1)</f>
        <v>10.2</v>
      </c>
      <c r="I14" s="16">
        <v>855179</v>
      </c>
      <c r="J14" s="17">
        <f t="shared" si="5"/>
        <v>11.2</v>
      </c>
      <c r="K14" s="16">
        <v>828686</v>
      </c>
      <c r="L14" s="17">
        <f t="shared" si="7"/>
        <v>11</v>
      </c>
      <c r="M14" s="18">
        <f t="shared" si="6"/>
        <v>111.37594013257282</v>
      </c>
    </row>
    <row r="15" spans="1:13" ht="24.95" customHeight="1">
      <c r="A15" s="10">
        <v>9</v>
      </c>
      <c r="B15" s="21" t="s">
        <v>21</v>
      </c>
      <c r="C15" s="16">
        <v>631320</v>
      </c>
      <c r="D15" s="17">
        <f t="shared" si="2"/>
        <v>8.7</v>
      </c>
      <c r="E15" s="16">
        <v>544126</v>
      </c>
      <c r="F15" s="17">
        <f t="shared" si="3"/>
        <v>8.3</v>
      </c>
      <c r="G15" s="16">
        <v>615727</v>
      </c>
      <c r="H15" s="17">
        <f t="shared" si="4"/>
        <v>8.3</v>
      </c>
      <c r="I15" s="16">
        <v>678452</v>
      </c>
      <c r="J15" s="17">
        <f t="shared" si="5"/>
        <v>8.9</v>
      </c>
      <c r="K15" s="16">
        <v>703748</v>
      </c>
      <c r="L15" s="17">
        <f t="shared" si="7"/>
        <v>9.3</v>
      </c>
      <c r="M15" s="18">
        <f t="shared" si="6"/>
        <v>111.47247037952228</v>
      </c>
    </row>
    <row r="16" spans="1:13" ht="24.95" customHeight="1">
      <c r="A16" s="10">
        <v>10</v>
      </c>
      <c r="B16" s="21" t="s">
        <v>22</v>
      </c>
      <c r="C16" s="16">
        <v>430921</v>
      </c>
      <c r="D16" s="17">
        <f t="shared" si="2"/>
        <v>5.9</v>
      </c>
      <c r="E16" s="16">
        <v>430603</v>
      </c>
      <c r="F16" s="17">
        <f t="shared" si="3"/>
        <v>6.6</v>
      </c>
      <c r="G16" s="16">
        <v>519081</v>
      </c>
      <c r="H16" s="17">
        <f t="shared" si="4"/>
        <v>7</v>
      </c>
      <c r="I16" s="16">
        <v>460646</v>
      </c>
      <c r="J16" s="17">
        <f>ROUND(I16/$I$5*100,1)</f>
        <v>6</v>
      </c>
      <c r="K16" s="16">
        <v>470035</v>
      </c>
      <c r="L16" s="17">
        <f t="shared" si="7"/>
        <v>6.2</v>
      </c>
      <c r="M16" s="18">
        <f t="shared" si="6"/>
        <v>109.07683774984278</v>
      </c>
    </row>
    <row r="17" spans="1:13" ht="24.95" customHeight="1">
      <c r="A17" s="10">
        <v>11</v>
      </c>
      <c r="B17" s="21" t="s">
        <v>23</v>
      </c>
      <c r="C17" s="16">
        <v>528582</v>
      </c>
      <c r="D17" s="17">
        <f>ROUND(C17/$C$5*100,1)-0.1</f>
        <v>7.2</v>
      </c>
      <c r="E17" s="16">
        <v>517764</v>
      </c>
      <c r="F17" s="17">
        <f t="shared" si="3"/>
        <v>7.9</v>
      </c>
      <c r="G17" s="16">
        <v>571147</v>
      </c>
      <c r="H17" s="17">
        <f t="shared" si="4"/>
        <v>7.7</v>
      </c>
      <c r="I17" s="16">
        <v>544105</v>
      </c>
      <c r="J17" s="17">
        <f t="shared" si="5"/>
        <v>7.1</v>
      </c>
      <c r="K17" s="16">
        <v>563077</v>
      </c>
      <c r="L17" s="17">
        <f t="shared" si="7"/>
        <v>7.5</v>
      </c>
      <c r="M17" s="18">
        <f t="shared" si="6"/>
        <v>106.52595056206984</v>
      </c>
    </row>
    <row r="18" spans="1:13" ht="24.95" customHeight="1">
      <c r="A18" s="10">
        <v>12</v>
      </c>
      <c r="B18" s="21" t="s">
        <v>24</v>
      </c>
      <c r="C18" s="16">
        <v>581944</v>
      </c>
      <c r="D18" s="17">
        <f t="shared" si="2"/>
        <v>8</v>
      </c>
      <c r="E18" s="16">
        <v>608988</v>
      </c>
      <c r="F18" s="17">
        <f t="shared" si="3"/>
        <v>9.3</v>
      </c>
      <c r="G18" s="16">
        <v>674926</v>
      </c>
      <c r="H18" s="17">
        <f t="shared" si="4"/>
        <v>9.1</v>
      </c>
      <c r="I18" s="16">
        <v>752817</v>
      </c>
      <c r="J18" s="17">
        <f t="shared" si="5"/>
        <v>9.9</v>
      </c>
      <c r="K18" s="16">
        <v>774294</v>
      </c>
      <c r="L18" s="17">
        <f t="shared" si="7"/>
        <v>10.3</v>
      </c>
      <c r="M18" s="18">
        <f t="shared" si="6"/>
        <v>133.0530085369039</v>
      </c>
    </row>
    <row r="19" spans="1:13" ht="24.95" customHeight="1">
      <c r="A19" s="10">
        <v>13</v>
      </c>
      <c r="B19" s="21" t="s">
        <v>25</v>
      </c>
      <c r="C19" s="16">
        <v>488669</v>
      </c>
      <c r="D19" s="17">
        <f t="shared" si="2"/>
        <v>6.7</v>
      </c>
      <c r="E19" s="16">
        <v>385427</v>
      </c>
      <c r="F19" s="17">
        <f t="shared" si="3"/>
        <v>5.9</v>
      </c>
      <c r="G19" s="16">
        <v>434313</v>
      </c>
      <c r="H19" s="17">
        <f t="shared" si="4"/>
        <v>5.8</v>
      </c>
      <c r="I19" s="16">
        <v>430607</v>
      </c>
      <c r="J19" s="17">
        <f t="shared" si="5"/>
        <v>5.6</v>
      </c>
      <c r="K19" s="16">
        <v>430496</v>
      </c>
      <c r="L19" s="17">
        <f t="shared" si="7"/>
        <v>5.7</v>
      </c>
      <c r="M19" s="18">
        <f t="shared" si="6"/>
        <v>88.09562300862139</v>
      </c>
    </row>
    <row r="21" ht="12.75">
      <c r="B21" s="22" t="s">
        <v>26</v>
      </c>
    </row>
    <row r="23" spans="3:8" ht="12.75">
      <c r="C23" s="23"/>
      <c r="D23" s="23"/>
      <c r="E23" s="23"/>
      <c r="F23" s="23"/>
      <c r="G23" s="23"/>
      <c r="H23" s="23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1968503937007874" right="0.1968503937007874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dcterms:created xsi:type="dcterms:W3CDTF">2022-05-21T11:12:46Z</dcterms:created>
  <dcterms:modified xsi:type="dcterms:W3CDTF">2022-05-21T11:12:55Z</dcterms:modified>
  <cp:category/>
  <cp:version/>
  <cp:contentType/>
  <cp:contentStatus/>
</cp:coreProperties>
</file>